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G:\My Drive\TSA\Sector development\Charitable bencom guidance\second round\"/>
    </mc:Choice>
  </mc:AlternateContent>
  <xr:revisionPtr revIDLastSave="0" documentId="13_ncr:1_{D660C6EB-1E1C-4B54-82D1-F1A0CC6967C3}" xr6:coauthVersionLast="47" xr6:coauthVersionMax="47" xr10:uidLastSave="{00000000-0000-0000-0000-000000000000}"/>
  <bookViews>
    <workbookView xWindow="-108" yWindow="-108" windowWidth="23256" windowHeight="12576" tabRatio="681" xr2:uid="{00000000-000D-0000-FFFF-FFFF00000000}"/>
  </bookViews>
  <sheets>
    <sheet name="SOFA" sheetId="2" r:id="rId1"/>
    <sheet name="BS SOCIE" sheetId="11" r:id="rId2"/>
    <sheet name="Notes" sheetId="12" r:id="rId3"/>
  </sheets>
  <definedNames>
    <definedName name="body">#REF!</definedName>
    <definedName name="chnum">#REF!</definedName>
    <definedName name="cnum">#REF!</definedName>
    <definedName name="first">#REF!</definedName>
    <definedName name="name">#REF!</definedName>
    <definedName name="ped">#REF!</definedName>
    <definedName name="period">#REF!</definedName>
    <definedName name="pped">#REF!</definedName>
    <definedName name="prior">#REF!</definedName>
    <definedName name="PTD">#REF!</definedName>
    <definedName name="TD">#REF!</definedName>
    <definedName name="year">#REF!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8" i="11" l="1"/>
  <c r="I48" i="11"/>
  <c r="M44" i="11"/>
  <c r="I44" i="11"/>
  <c r="I85" i="11"/>
  <c r="I76" i="11"/>
  <c r="Q51" i="2"/>
  <c r="O51" i="2"/>
  <c r="M51" i="2"/>
  <c r="G45" i="2"/>
  <c r="Q42" i="2"/>
  <c r="K42" i="2"/>
  <c r="Q41" i="2"/>
  <c r="K41" i="2"/>
  <c r="O19" i="2"/>
  <c r="M19" i="2"/>
  <c r="I19" i="2"/>
  <c r="G19" i="2"/>
  <c r="I84" i="11"/>
  <c r="M84" i="11" s="1"/>
  <c r="K70" i="11"/>
  <c r="G79" i="11"/>
  <c r="K23" i="2"/>
  <c r="Q23" i="2"/>
  <c r="Q11" i="2"/>
  <c r="K12" i="2"/>
  <c r="K11" i="2"/>
  <c r="K19" i="2" s="1"/>
  <c r="I36" i="2"/>
  <c r="K36" i="2" s="1"/>
  <c r="O36" i="2"/>
  <c r="Q36" i="2" s="1"/>
  <c r="M48" i="2" l="1"/>
  <c r="Q48" i="2" s="1"/>
  <c r="M85" i="11" l="1"/>
  <c r="G88" i="11"/>
  <c r="M76" i="11"/>
  <c r="M75" i="11"/>
  <c r="M74" i="11" l="1"/>
  <c r="I70" i="11"/>
  <c r="M83" i="11"/>
  <c r="M70" i="11" l="1"/>
  <c r="O26" i="2" l="1"/>
  <c r="O16" i="2"/>
  <c r="M16" i="2"/>
  <c r="I16" i="2"/>
  <c r="G16" i="2"/>
  <c r="O14" i="2"/>
  <c r="K124" i="11"/>
  <c r="I120" i="11"/>
  <c r="I124" i="11" s="1"/>
  <c r="K101" i="11"/>
  <c r="I101" i="11"/>
  <c r="A98" i="11"/>
  <c r="A95" i="11"/>
  <c r="I14" i="2" l="1"/>
  <c r="M14" i="2"/>
  <c r="I130" i="11"/>
  <c r="O28" i="2" l="1"/>
  <c r="O34" i="2" s="1"/>
  <c r="O39" i="2" s="1"/>
  <c r="Q12" i="2"/>
  <c r="Q19" i="2" s="1"/>
  <c r="O45" i="2" l="1"/>
  <c r="I48" i="2" s="1"/>
  <c r="I51" i="2" s="1"/>
  <c r="K72" i="11"/>
  <c r="K79" i="11" s="1"/>
  <c r="M26" i="2"/>
  <c r="M28" i="2" s="1"/>
  <c r="M34" i="2" s="1"/>
  <c r="M39" i="2" s="1"/>
  <c r="M45" i="2" l="1"/>
  <c r="M45" i="11"/>
  <c r="I72" i="11"/>
  <c r="G48" i="2" l="1"/>
  <c r="G51" i="2" s="1"/>
  <c r="M41" i="11"/>
  <c r="M72" i="11"/>
  <c r="M79" i="11" s="1"/>
  <c r="I79" i="11"/>
  <c r="K48" i="2" l="1"/>
  <c r="K51" i="2" s="1"/>
  <c r="Q16" i="2"/>
  <c r="I111" i="11"/>
  <c r="G20" i="11"/>
  <c r="K20" i="11" l="1"/>
  <c r="I27" i="11"/>
  <c r="I30" i="11" s="1"/>
  <c r="M10" i="11"/>
  <c r="K109" i="11"/>
  <c r="K116" i="11" s="1"/>
  <c r="I10" i="11"/>
  <c r="M27" i="11" l="1"/>
  <c r="M30" i="11" s="1"/>
  <c r="M13" i="11"/>
  <c r="M36" i="11" l="1"/>
  <c r="I13" i="11"/>
  <c r="I36" i="11" s="1"/>
  <c r="K31" i="2" l="1"/>
  <c r="K30" i="2"/>
  <c r="K16" i="2" l="1"/>
  <c r="Q14" i="2"/>
  <c r="K14" i="2"/>
  <c r="I109" i="11" l="1"/>
  <c r="I116" i="11" s="1"/>
  <c r="G14" i="2"/>
  <c r="I26" i="2"/>
  <c r="I28" i="2" l="1"/>
  <c r="I34" i="2" s="1"/>
  <c r="I39" i="2" s="1"/>
  <c r="K26" i="2"/>
  <c r="Q26" i="2"/>
  <c r="G26" i="2"/>
  <c r="I45" i="2" l="1"/>
  <c r="K81" i="11"/>
  <c r="K88" i="11" s="1"/>
  <c r="I45" i="11" s="1"/>
  <c r="K28" i="2"/>
  <c r="G28" i="2"/>
  <c r="Q28" i="2" l="1"/>
  <c r="Q34" i="2" s="1"/>
  <c r="K34" i="2"/>
  <c r="G34" i="2"/>
  <c r="G39" i="2" s="1"/>
  <c r="I81" i="11" l="1"/>
  <c r="I88" i="11" s="1"/>
  <c r="I41" i="11" s="1"/>
  <c r="Q39" i="2"/>
  <c r="K39" i="2"/>
  <c r="F16" i="2"/>
  <c r="K45" i="2" l="1"/>
  <c r="Q45" i="2"/>
  <c r="M81" i="11"/>
  <c r="M88" i="11" s="1"/>
  <c r="I104" i="11"/>
  <c r="I128" i="11" s="1"/>
  <c r="I133" i="11" s="1"/>
  <c r="K104" i="11"/>
  <c r="K128" i="11" s="1"/>
  <c r="K133" i="11" s="1"/>
  <c r="F22" i="2"/>
  <c r="H104" i="11" l="1"/>
  <c r="F14" i="2" l="1"/>
</calcChain>
</file>

<file path=xl/sharedStrings.xml><?xml version="1.0" encoding="utf-8"?>
<sst xmlns="http://schemas.openxmlformats.org/spreadsheetml/2006/main" count="131" uniqueCount="94">
  <si>
    <t>Restricted</t>
  </si>
  <si>
    <t>Unrestricted</t>
  </si>
  <si>
    <t>funds</t>
  </si>
  <si>
    <t>Note</t>
  </si>
  <si>
    <t>£</t>
  </si>
  <si>
    <t>Transfer between funds</t>
  </si>
  <si>
    <t>Fixed assets</t>
  </si>
  <si>
    <t>Tangible assets</t>
  </si>
  <si>
    <t>Current assets</t>
  </si>
  <si>
    <t>Debtors</t>
  </si>
  <si>
    <t>Cash at bank and in hand</t>
  </si>
  <si>
    <t>due in less than one year</t>
  </si>
  <si>
    <t>Total assets less current liabilities</t>
  </si>
  <si>
    <t>Total</t>
  </si>
  <si>
    <t>Statement of Financial Activities</t>
  </si>
  <si>
    <t>Total funds</t>
  </si>
  <si>
    <t>Donations and legacies</t>
  </si>
  <si>
    <t>Total expenditure</t>
  </si>
  <si>
    <t>Reconciliation of funds</t>
  </si>
  <si>
    <t>The statement of financial activities includes all gains and losses recognised in the year.</t>
  </si>
  <si>
    <t>All income and expenditure derive from continuing activities.</t>
  </si>
  <si>
    <t>Investments</t>
  </si>
  <si>
    <t>Total fixed assets</t>
  </si>
  <si>
    <t>Total current assets</t>
  </si>
  <si>
    <t>Net assets</t>
  </si>
  <si>
    <t>The funds of the charity:</t>
  </si>
  <si>
    <t>Unrestricted income funds</t>
  </si>
  <si>
    <t>Restricted income funds</t>
  </si>
  <si>
    <t>Total charity funds</t>
  </si>
  <si>
    <t>Statement of Cash Flows</t>
  </si>
  <si>
    <t>Purchase of tangible fixed assets</t>
  </si>
  <si>
    <t>Cash flows from investing activities:</t>
  </si>
  <si>
    <t>Cash flows from financing activities:</t>
  </si>
  <si>
    <t>Repayment of borrowing</t>
  </si>
  <si>
    <t>Increase/(decrease) in cash and cash equivalents in the year</t>
  </si>
  <si>
    <t>Cash and cash equivalents at the beginning of the year</t>
  </si>
  <si>
    <t>Net income/(expenditure) for the year</t>
  </si>
  <si>
    <t>Realised gains/(losses) on investments</t>
  </si>
  <si>
    <t>Unrealised gains/(losses) on investments</t>
  </si>
  <si>
    <t>Total funds brought forward</t>
  </si>
  <si>
    <t>Total funds carried forward</t>
  </si>
  <si>
    <t>Total income</t>
  </si>
  <si>
    <t>Liabilities</t>
  </si>
  <si>
    <t xml:space="preserve">Creditors: amounts falling </t>
  </si>
  <si>
    <t>Net current assets</t>
  </si>
  <si>
    <t>due after more than one year</t>
  </si>
  <si>
    <t>Cash provided by/(used in) operating activities</t>
  </si>
  <si>
    <t>Cash provided by/(used in) investing activities</t>
  </si>
  <si>
    <t>Dividends, interest, and rents from investments</t>
  </si>
  <si>
    <t>Proceeds from sale of tangible fixed assets</t>
  </si>
  <si>
    <t>Cash inflows from new borrowing</t>
  </si>
  <si>
    <t>Cash provided by/(used in) financing activities</t>
  </si>
  <si>
    <t>Purchase of investments</t>
  </si>
  <si>
    <t>Proceeds from sale of investments</t>
  </si>
  <si>
    <t>Income from:</t>
  </si>
  <si>
    <t>Other trading activities</t>
  </si>
  <si>
    <t>Expenditure on:</t>
  </si>
  <si>
    <t>Raising funds</t>
  </si>
  <si>
    <t>Net income/(expenditure) before net gains/(losses) on investments</t>
  </si>
  <si>
    <t>Cash and cash equivalents at the end of the year</t>
  </si>
  <si>
    <t>Charitable activities</t>
  </si>
  <si>
    <t>Share capital</t>
  </si>
  <si>
    <t>Share capital issued</t>
  </si>
  <si>
    <t>Surplus for the year</t>
  </si>
  <si>
    <t>Unrestricted funds</t>
  </si>
  <si>
    <t>Restricted funds</t>
  </si>
  <si>
    <t>Share interest paid</t>
  </si>
  <si>
    <t>Share capital repaid</t>
  </si>
  <si>
    <t>Statement of Changes in Equity and Reserves</t>
  </si>
  <si>
    <t>(including Revenue account)</t>
  </si>
  <si>
    <t>for the year ended 31 March 2022</t>
  </si>
  <si>
    <t>Society number xxxx</t>
  </si>
  <si>
    <t>Balance sheet as at 31 March 2022</t>
  </si>
  <si>
    <t>The notes on pages xx to xx form part of these accounts.</t>
  </si>
  <si>
    <t>(Name, Trustee)</t>
  </si>
  <si>
    <t>(Name, Secretary)</t>
  </si>
  <si>
    <t>Example charitable community benefit society</t>
  </si>
  <si>
    <t>At end date 31 March 2020 and start date 1 April 2020</t>
  </si>
  <si>
    <t>At end date 31 March 2021 and start date 1 April 2021</t>
  </si>
  <si>
    <t>At end date 31 March 2022</t>
  </si>
  <si>
    <t>Revenue funds</t>
  </si>
  <si>
    <t>Surplus/(deficit) for the year</t>
  </si>
  <si>
    <t>Share capital donated</t>
  </si>
  <si>
    <t>Appropved by the board of trustees on xx/xx/xxxx and signed on their behalf by:</t>
  </si>
  <si>
    <t>Net movement in funds for the year before equity movements</t>
  </si>
  <si>
    <t>Net movement in funds for the year after equity movements</t>
  </si>
  <si>
    <t>Total unrestricted funds</t>
  </si>
  <si>
    <t>Accounting policies</t>
  </si>
  <si>
    <t xml:space="preserve">Share capital is accounted for as equity as the charity has the unconditional right to refuse requests to withdraw shares. Any interest payable on shares is accounted for as an equity movement. </t>
  </si>
  <si>
    <t>Share capital (note to balance sheet)</t>
  </si>
  <si>
    <t>The share capital was raised to fund the XXX project. The intention of the board is to pay interest on the shares at 2% per annum, and to allow share withdrawals of £5,000 per annum.</t>
  </si>
  <si>
    <t>All shares have a nominal value of £1 and cannot be transferred. Shares may be withdrawn at par at the discretion of the board. Interest may be paid on shares at the discretion of the board. Shares do not entitle the shareholder to the assets in the event of a winding up, but shareholders are entitled to attend and vote at the Annual General Meeting.</t>
  </si>
  <si>
    <t>Notes to the accounts</t>
  </si>
  <si>
    <t>Shares issued, withdrawn and donated and share interest paid are disclosed in the Statement of Changes in Equity.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</si>
</sst>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
    <numFmt numFmtId="165" formatCode="#,###_);\(#,###\);\ \ \ \ \-\ \ \ \ ;"/>
  </numFmts>
  <fonts count="7" x14ac:knownFonts="1">
    <font>
      <sz val="10"/>
      <name val="Arial"/>
      <family val="2"/>
    </font>
    <font>
      <sz val="11"/>
      <name val="Calibri Light"/>
      <family val="2"/>
      <scheme val="major"/>
    </font>
    <font>
      <i/>
      <sz val="11"/>
      <name val="Calibri Light"/>
      <family val="2"/>
      <scheme val="major"/>
    </font>
    <font>
      <b/>
      <sz val="11"/>
      <name val="Calibri Light"/>
      <family val="2"/>
      <scheme val="major"/>
    </font>
    <font>
      <b/>
      <i/>
      <sz val="11"/>
      <name val="Calibri Light"/>
      <family val="2"/>
      <scheme val="major"/>
    </font>
    <font>
      <sz val="13"/>
      <name val="Calibri Light"/>
      <family val="2"/>
      <scheme val="major"/>
    </font>
    <font>
      <i/>
      <sz val="13"/>
      <name val="Calibri Light"/>
      <family val="2"/>
      <scheme val="major"/>
    </font>
  </fonts>
  <fills count="3">
    <fill>
      <patternFill patternType="none"/>
    </fill>
    <fill>
      <patternFill patternType="gray125"/>
    </fill>
    <fill>
      <patternFill patternType="solid">
        <fgColor indexed="47"/>
        <bgColor indexed="64"/>
      </patternFill>
    </fill>
  </fills>
  <borders count="5">
    <border>
      <left/>
      <right/>
      <top/>
      <bottom/>
      <diagonal/>
    </border>
    <border>
      <left/>
      <right/>
      <top/>
      <bottom style="thin">
        <color indexed="64"/>
      </bottom>
      <diagonal/>
    </border>
    <border>
      <left/>
      <right/>
      <top/>
      <bottom style="double">
        <color indexed="64"/>
      </bottom>
      <diagonal/>
    </border>
    <border>
      <left/>
      <right/>
      <top/>
      <bottom style="dotted">
        <color indexed="64"/>
      </bottom>
      <diagonal/>
    </border>
    <border>
      <left/>
      <right/>
      <top style="thin">
        <color indexed="64"/>
      </top>
      <bottom/>
      <diagonal/>
    </border>
  </borders>
  <cellStyleXfs count="1">
    <xf numFmtId="0" fontId="0" fillId="0" borderId="0"/>
  </cellStyleXfs>
  <cellXfs count="88">
    <xf numFmtId="0" fontId="0" fillId="0" borderId="0" xfId="0"/>
    <xf numFmtId="164" fontId="1" fillId="0" borderId="0" xfId="0" applyNumberFormat="1" applyFont="1" applyFill="1" applyAlignment="1">
      <alignment horizontal="left"/>
    </xf>
    <xf numFmtId="164" fontId="1" fillId="0" borderId="0" xfId="0" applyNumberFormat="1" applyFont="1" applyFill="1"/>
    <xf numFmtId="164" fontId="1" fillId="0" borderId="0" xfId="0" applyNumberFormat="1" applyFont="1" applyFill="1" applyAlignment="1">
      <alignment horizontal="center"/>
    </xf>
    <xf numFmtId="164" fontId="2" fillId="0" borderId="0" xfId="0" applyNumberFormat="1" applyFont="1" applyFill="1"/>
    <xf numFmtId="0" fontId="1" fillId="0" borderId="0" xfId="0" applyFont="1"/>
    <xf numFmtId="164" fontId="3" fillId="0" borderId="0" xfId="0" applyNumberFormat="1" applyFont="1" applyFill="1" applyAlignment="1">
      <alignment horizontal="left"/>
    </xf>
    <xf numFmtId="164" fontId="3" fillId="0" borderId="0" xfId="0" applyNumberFormat="1" applyFont="1" applyFill="1"/>
    <xf numFmtId="164" fontId="2" fillId="0" borderId="0" xfId="0" applyNumberFormat="1" applyFont="1" applyFill="1" applyAlignment="1">
      <alignment horizontal="center"/>
    </xf>
    <xf numFmtId="0" fontId="2" fillId="0" borderId="0" xfId="0" applyFont="1"/>
    <xf numFmtId="164" fontId="1" fillId="0" borderId="0" xfId="0" applyNumberFormat="1" applyFont="1" applyFill="1" applyBorder="1"/>
    <xf numFmtId="164" fontId="2" fillId="0" borderId="0" xfId="0" applyNumberFormat="1" applyFont="1" applyFill="1" applyBorder="1"/>
    <xf numFmtId="164" fontId="1" fillId="0" borderId="4" xfId="0" applyNumberFormat="1" applyFont="1" applyFill="1" applyBorder="1"/>
    <xf numFmtId="164" fontId="2" fillId="0" borderId="4" xfId="0" applyNumberFormat="1" applyFont="1" applyFill="1" applyBorder="1"/>
    <xf numFmtId="164" fontId="1" fillId="0" borderId="2" xfId="0" applyNumberFormat="1" applyFont="1" applyFill="1" applyBorder="1"/>
    <xf numFmtId="164" fontId="2" fillId="0" borderId="2" xfId="0" applyNumberFormat="1" applyFont="1" applyFill="1" applyBorder="1"/>
    <xf numFmtId="164" fontId="2" fillId="0" borderId="0" xfId="0" applyNumberFormat="1" applyFont="1" applyFill="1" applyBorder="1" applyAlignment="1">
      <alignment horizontal="center"/>
    </xf>
    <xf numFmtId="164" fontId="1" fillId="0" borderId="1" xfId="0" applyNumberFormat="1" applyFont="1" applyFill="1" applyBorder="1"/>
    <xf numFmtId="164" fontId="2" fillId="0" borderId="1" xfId="0" applyNumberFormat="1" applyFont="1" applyFill="1" applyBorder="1"/>
    <xf numFmtId="164" fontId="1" fillId="0" borderId="0" xfId="0" applyNumberFormat="1" applyFont="1" applyFill="1" applyAlignment="1">
      <alignment horizontal="right"/>
    </xf>
    <xf numFmtId="164" fontId="1" fillId="0" borderId="0" xfId="0" quotePrefix="1" applyNumberFormat="1" applyFont="1" applyFill="1"/>
    <xf numFmtId="164" fontId="1" fillId="0" borderId="0" xfId="0" applyNumberFormat="1" applyFont="1" applyFill="1" applyBorder="1" applyAlignment="1">
      <alignment horizontal="center"/>
    </xf>
    <xf numFmtId="164" fontId="4" fillId="0" borderId="0" xfId="0" applyNumberFormat="1" applyFont="1" applyFill="1"/>
    <xf numFmtId="164" fontId="3" fillId="0" borderId="0" xfId="0" applyNumberFormat="1" applyFont="1" applyFill="1" applyBorder="1"/>
    <xf numFmtId="164" fontId="4" fillId="0" borderId="0" xfId="0" applyNumberFormat="1" applyFont="1" applyFill="1" applyBorder="1"/>
    <xf numFmtId="164" fontId="1" fillId="0" borderId="1" xfId="0" applyNumberFormat="1" applyFont="1" applyFill="1" applyBorder="1" applyAlignment="1">
      <alignment horizontal="center"/>
    </xf>
    <xf numFmtId="164" fontId="4" fillId="0" borderId="0" xfId="0" applyNumberFormat="1" applyFont="1" applyFill="1" applyAlignment="1">
      <alignment horizontal="right"/>
    </xf>
    <xf numFmtId="164" fontId="2" fillId="0" borderId="0" xfId="0" applyNumberFormat="1" applyFont="1" applyFill="1" applyAlignment="1">
      <alignment horizontal="right"/>
    </xf>
    <xf numFmtId="164" fontId="1" fillId="0" borderId="0" xfId="0" applyNumberFormat="1" applyFont="1" applyFill="1" applyAlignment="1">
      <alignment horizontal="left" wrapText="1"/>
    </xf>
    <xf numFmtId="164" fontId="1" fillId="0" borderId="0" xfId="0" applyNumberFormat="1" applyFont="1" applyFill="1" applyAlignment="1">
      <alignment wrapText="1"/>
    </xf>
    <xf numFmtId="164" fontId="1" fillId="0" borderId="3" xfId="0" applyNumberFormat="1" applyFont="1" applyFill="1" applyBorder="1"/>
    <xf numFmtId="164" fontId="1" fillId="0" borderId="0" xfId="0" applyNumberFormat="1" applyFont="1" applyFill="1" applyAlignment="1">
      <alignment horizontal="center" vertical="center" wrapText="1"/>
    </xf>
    <xf numFmtId="164" fontId="2" fillId="0" borderId="0" xfId="0" applyNumberFormat="1" applyFont="1" applyFill="1" applyAlignment="1">
      <alignment horizontal="left" vertical="center"/>
    </xf>
    <xf numFmtId="164" fontId="1" fillId="0" borderId="0" xfId="0" applyNumberFormat="1" applyFont="1" applyFill="1" applyBorder="1" applyAlignment="1">
      <alignment horizontal="right"/>
    </xf>
    <xf numFmtId="164" fontId="2" fillId="0" borderId="0" xfId="0" applyNumberFormat="1" applyFont="1" applyFill="1" applyAlignment="1">
      <alignment horizontal="left" vertical="top"/>
    </xf>
    <xf numFmtId="164" fontId="3" fillId="0" borderId="0" xfId="0" applyNumberFormat="1" applyFont="1" applyFill="1" applyBorder="1" applyAlignment="1">
      <alignment horizontal="right"/>
    </xf>
    <xf numFmtId="164" fontId="3" fillId="0" borderId="0" xfId="0" applyNumberFormat="1" applyFont="1" applyFill="1" applyAlignment="1">
      <alignment horizontal="right"/>
    </xf>
    <xf numFmtId="164" fontId="3" fillId="0" borderId="0" xfId="0" applyNumberFormat="1" applyFont="1" applyFill="1" applyBorder="1" applyAlignment="1">
      <alignment horizontal="center"/>
    </xf>
    <xf numFmtId="164" fontId="1" fillId="0" borderId="0" xfId="0" applyNumberFormat="1" applyFont="1" applyAlignment="1">
      <alignment horizontal="center" wrapText="1"/>
    </xf>
    <xf numFmtId="164" fontId="1" fillId="0" borderId="0" xfId="0" applyNumberFormat="1" applyFont="1" applyFill="1" applyBorder="1" applyAlignment="1">
      <alignment horizontal="left"/>
    </xf>
    <xf numFmtId="164" fontId="5" fillId="0" borderId="0" xfId="0" applyNumberFormat="1" applyFont="1" applyFill="1" applyAlignment="1">
      <alignment horizontal="left"/>
    </xf>
    <xf numFmtId="164" fontId="5" fillId="0" borderId="0" xfId="0" applyNumberFormat="1" applyFont="1" applyFill="1"/>
    <xf numFmtId="164" fontId="6" fillId="0" borderId="0" xfId="0" applyNumberFormat="1" applyFont="1" applyFill="1"/>
    <xf numFmtId="164" fontId="1" fillId="0" borderId="0" xfId="0" applyNumberFormat="1" applyFont="1" applyFill="1" applyAlignment="1">
      <alignment horizontal="left"/>
    </xf>
    <xf numFmtId="0" fontId="3" fillId="0" borderId="0" xfId="0" applyFont="1" applyAlignment="1">
      <alignment horizontal="left"/>
    </xf>
    <xf numFmtId="0" fontId="3" fillId="0" borderId="0" xfId="0" applyFont="1" applyAlignment="1">
      <alignment horizontal="center" wrapText="1"/>
    </xf>
    <xf numFmtId="0" fontId="1" fillId="0" borderId="0" xfId="0" applyFont="1" applyAlignment="1">
      <alignment horizontal="center"/>
    </xf>
    <xf numFmtId="165" fontId="1" fillId="0" borderId="0" xfId="0" applyNumberFormat="1" applyFont="1" applyAlignment="1">
      <alignment horizontal="center"/>
    </xf>
    <xf numFmtId="165" fontId="1" fillId="0" borderId="0" xfId="0" applyNumberFormat="1" applyFont="1"/>
    <xf numFmtId="0" fontId="1" fillId="0" borderId="0" xfId="0" applyFont="1" applyAlignment="1">
      <alignment horizontal="left"/>
    </xf>
    <xf numFmtId="165" fontId="1" fillId="2" borderId="0" xfId="0" applyNumberFormat="1" applyFont="1" applyFill="1"/>
    <xf numFmtId="0" fontId="2" fillId="0" borderId="1" xfId="0" applyFont="1" applyBorder="1"/>
    <xf numFmtId="165" fontId="1" fillId="0" borderId="2" xfId="0" applyNumberFormat="1" applyFont="1" applyBorder="1"/>
    <xf numFmtId="164" fontId="2" fillId="0" borderId="0" xfId="0" applyNumberFormat="1" applyFont="1" applyFill="1" applyAlignment="1">
      <alignment horizontal="center"/>
    </xf>
    <xf numFmtId="164" fontId="1" fillId="0" borderId="0" xfId="0" applyNumberFormat="1" applyFont="1" applyFill="1" applyAlignment="1">
      <alignment horizontal="left"/>
    </xf>
    <xf numFmtId="164" fontId="1" fillId="0" borderId="0" xfId="0" applyNumberFormat="1" applyFont="1" applyFill="1" applyAlignment="1">
      <alignment horizontal="center"/>
    </xf>
    <xf numFmtId="0" fontId="1" fillId="0" borderId="0" xfId="0" applyFont="1" applyAlignment="1">
      <alignment horizontal="left"/>
    </xf>
    <xf numFmtId="164" fontId="1" fillId="0" borderId="0" xfId="0" applyNumberFormat="1" applyFont="1"/>
    <xf numFmtId="0" fontId="1" fillId="0" borderId="0" xfId="0" applyFont="1" applyAlignment="1">
      <alignment horizontal="left"/>
    </xf>
    <xf numFmtId="0" fontId="1" fillId="0" borderId="0" xfId="0" applyFont="1" applyAlignment="1">
      <alignment horizontal="left"/>
    </xf>
    <xf numFmtId="164" fontId="1" fillId="0" borderId="0" xfId="0" applyNumberFormat="1" applyFont="1" applyFill="1" applyAlignment="1">
      <alignment horizontal="left"/>
    </xf>
    <xf numFmtId="164" fontId="5" fillId="0" borderId="0" xfId="0" applyNumberFormat="1" applyFont="1" applyFill="1" applyAlignment="1">
      <alignment horizontal="center"/>
    </xf>
    <xf numFmtId="164" fontId="1" fillId="0" borderId="0" xfId="0" applyNumberFormat="1" applyFont="1" applyFill="1" applyAlignment="1">
      <alignment horizontal="left"/>
    </xf>
    <xf numFmtId="0" fontId="1" fillId="0" borderId="0" xfId="0" applyNumberFormat="1" applyFont="1" applyFill="1" applyAlignment="1">
      <alignment horizontal="center"/>
    </xf>
    <xf numFmtId="0" fontId="1" fillId="0" borderId="0" xfId="0" applyNumberFormat="1" applyFont="1" applyFill="1"/>
    <xf numFmtId="0" fontId="2" fillId="0" borderId="0" xfId="0" applyNumberFormat="1" applyFont="1" applyFill="1" applyAlignment="1">
      <alignment horizontal="center"/>
    </xf>
    <xf numFmtId="0" fontId="2" fillId="0" borderId="0" xfId="0" applyNumberFormat="1" applyFont="1" applyFill="1"/>
    <xf numFmtId="164" fontId="5" fillId="0" borderId="0" xfId="0" applyNumberFormat="1" applyFont="1" applyFill="1" applyAlignment="1"/>
    <xf numFmtId="164" fontId="3" fillId="0" borderId="0" xfId="0" applyNumberFormat="1" applyFont="1" applyFill="1" applyBorder="1" applyAlignment="1">
      <alignment horizontal="center"/>
    </xf>
    <xf numFmtId="0" fontId="1" fillId="0" borderId="0" xfId="0" applyFont="1" applyAlignment="1">
      <alignment horizontal="center" wrapText="1"/>
    </xf>
    <xf numFmtId="164" fontId="5" fillId="0" borderId="0" xfId="0" applyNumberFormat="1" applyFont="1" applyFill="1" applyAlignment="1">
      <alignment horizontal="center"/>
    </xf>
    <xf numFmtId="164" fontId="3" fillId="0" borderId="0" xfId="0" applyNumberFormat="1" applyFont="1" applyFill="1" applyAlignment="1">
      <alignment horizontal="left" wrapText="1"/>
    </xf>
    <xf numFmtId="0" fontId="1" fillId="0" borderId="0" xfId="0" applyFont="1" applyFill="1" applyAlignment="1">
      <alignment horizontal="left" wrapText="1"/>
    </xf>
    <xf numFmtId="0" fontId="3" fillId="0" borderId="0" xfId="0" applyFont="1" applyFill="1" applyAlignment="1">
      <alignment horizontal="left" wrapText="1"/>
    </xf>
    <xf numFmtId="164" fontId="1" fillId="0" borderId="0" xfId="0" applyNumberFormat="1" applyFont="1" applyFill="1" applyAlignment="1">
      <alignment horizontal="justify" vertical="top" wrapText="1"/>
    </xf>
    <xf numFmtId="164" fontId="3" fillId="0" borderId="0" xfId="0" applyNumberFormat="1" applyFont="1" applyFill="1" applyBorder="1" applyAlignment="1">
      <alignment horizontal="center"/>
    </xf>
    <xf numFmtId="0" fontId="3" fillId="0" borderId="0" xfId="0" applyFont="1" applyAlignment="1">
      <alignment horizontal="center" wrapText="1"/>
    </xf>
    <xf numFmtId="164" fontId="1" fillId="0" borderId="0" xfId="0" applyNumberFormat="1" applyFont="1" applyFill="1" applyAlignment="1">
      <alignment horizontal="left" wrapText="1"/>
    </xf>
    <xf numFmtId="164" fontId="1" fillId="0" borderId="0" xfId="0" applyNumberFormat="1" applyFont="1" applyFill="1" applyAlignment="1">
      <alignment horizontal="left" vertical="top" wrapText="1"/>
    </xf>
    <xf numFmtId="0" fontId="1" fillId="0" borderId="0" xfId="0" applyFont="1" applyAlignment="1">
      <alignment horizontal="left" wrapText="1"/>
    </xf>
    <xf numFmtId="0" fontId="1" fillId="0" borderId="0" xfId="0" applyFont="1" applyAlignment="1">
      <alignment horizontal="center" wrapText="1"/>
    </xf>
    <xf numFmtId="0" fontId="1" fillId="0" borderId="0" xfId="0" applyFont="1" applyAlignment="1">
      <alignment horizontal="left"/>
    </xf>
    <xf numFmtId="164" fontId="1" fillId="0" borderId="0" xfId="0" applyNumberFormat="1" applyFont="1" applyFill="1" applyAlignment="1">
      <alignment horizontal="left"/>
    </xf>
    <xf numFmtId="0" fontId="1" fillId="0" borderId="0" xfId="0" applyNumberFormat="1" applyFont="1" applyFill="1" applyAlignment="1">
      <alignment horizontal="center"/>
    </xf>
    <xf numFmtId="0" fontId="2" fillId="0" borderId="0" xfId="0" applyNumberFormat="1" applyFont="1" applyFill="1" applyAlignment="1">
      <alignment horizontal="center"/>
    </xf>
    <xf numFmtId="164" fontId="4" fillId="0" borderId="0" xfId="0" applyNumberFormat="1" applyFont="1" applyFill="1" applyAlignment="1">
      <alignment horizontal="center"/>
    </xf>
    <xf numFmtId="0" fontId="3" fillId="0" borderId="0" xfId="0" applyFont="1" applyAlignment="1">
      <alignment wrapText="1"/>
    </xf>
    <xf numFmtId="0" fontId="1" fillId="0" borderId="0" xfId="0" applyFont="1" applyAlignment="1">
      <alignment wrapText="1"/>
    </xf>
  </cellXfs>
  <cellStyles count="1">
    <cellStyle name="Normal" xfId="0" builtinId="0"/>
  </cellStyles>
  <dxfs count="81">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D1DAFF"/>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1D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Q715"/>
  <sheetViews>
    <sheetView tabSelected="1" topLeftCell="A19" zoomScaleNormal="100" workbookViewId="0">
      <selection activeCell="E19" sqref="E19"/>
    </sheetView>
  </sheetViews>
  <sheetFormatPr defaultColWidth="9.109375" defaultRowHeight="14.4" x14ac:dyDescent="0.3"/>
  <cols>
    <col min="1" max="1" width="2.6640625" style="1" customWidth="1"/>
    <col min="2" max="2" width="2.6640625" style="2" customWidth="1"/>
    <col min="3" max="3" width="9.109375" style="2"/>
    <col min="4" max="5" width="10.6640625" style="2" customWidth="1"/>
    <col min="6" max="6" width="3.33203125" style="2" customWidth="1"/>
    <col min="7" max="7" width="11.6640625" style="3" customWidth="1"/>
    <col min="8" max="8" width="3.33203125" style="3" customWidth="1"/>
    <col min="9" max="9" width="11.6640625" style="2" customWidth="1"/>
    <col min="10" max="10" width="3.33203125" style="2" customWidth="1"/>
    <col min="11" max="11" width="11.6640625" style="2" customWidth="1"/>
    <col min="12" max="12" width="3.33203125" style="2" customWidth="1"/>
    <col min="13" max="13" width="11.6640625" style="4" customWidth="1"/>
    <col min="14" max="14" width="3.6640625" style="2" customWidth="1"/>
    <col min="15" max="15" width="11.6640625" style="2" customWidth="1"/>
    <col min="16" max="16" width="3.6640625" style="2" customWidth="1"/>
    <col min="17" max="17" width="11.6640625" style="2" customWidth="1"/>
    <col min="18" max="18" width="9.109375" style="2"/>
    <col min="19" max="19" width="9.5546875" style="2" bestFit="1" customWidth="1"/>
    <col min="20" max="16384" width="9.109375" style="2"/>
  </cols>
  <sheetData>
    <row r="1" spans="1:17" ht="17.399999999999999" x14ac:dyDescent="0.35">
      <c r="A1" s="70" t="s">
        <v>76</v>
      </c>
      <c r="B1" s="70"/>
      <c r="C1" s="70"/>
      <c r="D1" s="70"/>
      <c r="E1" s="70"/>
      <c r="F1" s="70"/>
      <c r="G1" s="70"/>
      <c r="H1" s="70"/>
      <c r="I1" s="70"/>
      <c r="J1" s="70"/>
      <c r="K1" s="70"/>
      <c r="L1" s="70"/>
      <c r="M1" s="70"/>
      <c r="N1" s="70"/>
      <c r="O1" s="70"/>
      <c r="P1" s="70"/>
      <c r="Q1" s="70"/>
    </row>
    <row r="2" spans="1:17" ht="17.399999999999999" x14ac:dyDescent="0.35">
      <c r="A2" s="70" t="s">
        <v>14</v>
      </c>
      <c r="B2" s="70"/>
      <c r="C2" s="70"/>
      <c r="D2" s="70"/>
      <c r="E2" s="70"/>
      <c r="F2" s="70"/>
      <c r="G2" s="70"/>
      <c r="H2" s="70"/>
      <c r="I2" s="70"/>
      <c r="J2" s="70"/>
      <c r="K2" s="70"/>
      <c r="L2" s="70"/>
      <c r="M2" s="70"/>
      <c r="N2" s="70"/>
      <c r="O2" s="70"/>
      <c r="P2" s="70"/>
      <c r="Q2" s="70"/>
    </row>
    <row r="3" spans="1:17" ht="17.399999999999999" x14ac:dyDescent="0.35">
      <c r="A3" s="70" t="s">
        <v>69</v>
      </c>
      <c r="B3" s="70"/>
      <c r="C3" s="70"/>
      <c r="D3" s="70"/>
      <c r="E3" s="70"/>
      <c r="F3" s="70"/>
      <c r="G3" s="70"/>
      <c r="H3" s="70"/>
      <c r="I3" s="70"/>
      <c r="J3" s="70"/>
      <c r="K3" s="70"/>
      <c r="L3" s="70"/>
      <c r="M3" s="70"/>
      <c r="N3" s="70"/>
      <c r="O3" s="70"/>
      <c r="P3" s="70"/>
      <c r="Q3" s="70"/>
    </row>
    <row r="4" spans="1:17" ht="17.399999999999999" x14ac:dyDescent="0.35">
      <c r="A4" s="70" t="s">
        <v>70</v>
      </c>
      <c r="B4" s="70"/>
      <c r="C4" s="70"/>
      <c r="D4" s="70"/>
      <c r="E4" s="70"/>
      <c r="F4" s="70"/>
      <c r="G4" s="70"/>
      <c r="H4" s="70"/>
      <c r="I4" s="70"/>
      <c r="J4" s="70"/>
      <c r="K4" s="70"/>
      <c r="L4" s="70"/>
      <c r="M4" s="70"/>
      <c r="N4" s="70"/>
      <c r="O4" s="70"/>
      <c r="P4" s="70"/>
      <c r="Q4" s="70"/>
    </row>
    <row r="5" spans="1:17" x14ac:dyDescent="0.3">
      <c r="B5" s="3"/>
      <c r="C5" s="3"/>
      <c r="E5" s="3"/>
      <c r="F5" s="3"/>
      <c r="I5" s="3"/>
      <c r="J5" s="3"/>
      <c r="K5" s="3"/>
      <c r="L5" s="3"/>
      <c r="M5" s="8"/>
    </row>
    <row r="6" spans="1:17" x14ac:dyDescent="0.3">
      <c r="C6" s="20"/>
      <c r="G6" s="3" t="s">
        <v>1</v>
      </c>
      <c r="H6" s="21"/>
      <c r="I6" s="3" t="s">
        <v>0</v>
      </c>
      <c r="K6" s="2" t="s">
        <v>15</v>
      </c>
      <c r="M6" s="53" t="s">
        <v>1</v>
      </c>
      <c r="N6" s="16"/>
      <c r="O6" s="53" t="s">
        <v>0</v>
      </c>
      <c r="P6" s="4"/>
      <c r="Q6" s="27" t="s">
        <v>15</v>
      </c>
    </row>
    <row r="7" spans="1:17" x14ac:dyDescent="0.3">
      <c r="C7" s="20"/>
      <c r="F7" s="21"/>
      <c r="G7" s="3" t="s">
        <v>2</v>
      </c>
      <c r="I7" s="3" t="s">
        <v>2</v>
      </c>
      <c r="J7" s="3"/>
      <c r="K7" s="63">
        <v>2022</v>
      </c>
      <c r="L7" s="64"/>
      <c r="M7" s="65" t="s">
        <v>2</v>
      </c>
      <c r="N7" s="65"/>
      <c r="O7" s="65" t="s">
        <v>2</v>
      </c>
      <c r="P7" s="66"/>
      <c r="Q7" s="65">
        <v>2021</v>
      </c>
    </row>
    <row r="8" spans="1:17" x14ac:dyDescent="0.3">
      <c r="C8" s="20"/>
      <c r="F8" s="19" t="s">
        <v>3</v>
      </c>
      <c r="G8" s="3" t="s">
        <v>4</v>
      </c>
      <c r="I8" s="3" t="s">
        <v>4</v>
      </c>
      <c r="J8" s="3"/>
      <c r="K8" s="3" t="s">
        <v>4</v>
      </c>
      <c r="M8" s="53" t="s">
        <v>4</v>
      </c>
      <c r="N8" s="53"/>
      <c r="O8" s="53" t="s">
        <v>4</v>
      </c>
      <c r="P8" s="4"/>
      <c r="Q8" s="53" t="s">
        <v>4</v>
      </c>
    </row>
    <row r="9" spans="1:17" x14ac:dyDescent="0.3">
      <c r="A9" s="6"/>
      <c r="B9" s="7"/>
      <c r="E9" s="3"/>
      <c r="F9" s="21"/>
      <c r="H9" s="21"/>
      <c r="N9" s="4"/>
      <c r="O9" s="4"/>
      <c r="P9" s="4"/>
      <c r="Q9" s="4"/>
    </row>
    <row r="10" spans="1:17" x14ac:dyDescent="0.3">
      <c r="A10" s="6" t="s">
        <v>54</v>
      </c>
      <c r="B10" s="7"/>
      <c r="F10" s="21"/>
      <c r="H10" s="21"/>
      <c r="N10" s="4"/>
      <c r="O10" s="4"/>
      <c r="P10" s="4"/>
      <c r="Q10" s="4"/>
    </row>
    <row r="11" spans="1:17" x14ac:dyDescent="0.3">
      <c r="B11" s="2" t="s">
        <v>16</v>
      </c>
      <c r="F11" s="21"/>
      <c r="G11" s="2">
        <v>1283</v>
      </c>
      <c r="H11" s="21"/>
      <c r="I11" s="2">
        <v>150291</v>
      </c>
      <c r="K11" s="2">
        <f>SUM(G11:I11)</f>
        <v>151574</v>
      </c>
      <c r="M11" s="4">
        <v>12959</v>
      </c>
      <c r="N11" s="4"/>
      <c r="O11" s="4">
        <v>186037</v>
      </c>
      <c r="P11" s="4"/>
      <c r="Q11" s="4">
        <f>SUM(M11:O11)</f>
        <v>198996</v>
      </c>
    </row>
    <row r="12" spans="1:17" x14ac:dyDescent="0.3">
      <c r="B12" s="2" t="s">
        <v>60</v>
      </c>
      <c r="F12" s="21"/>
      <c r="G12" s="19">
        <v>70515</v>
      </c>
      <c r="H12" s="21"/>
      <c r="I12" s="19">
        <v>0</v>
      </c>
      <c r="K12" s="2">
        <f>SUM(G12:I12)</f>
        <v>70515</v>
      </c>
      <c r="M12" s="4">
        <v>54320</v>
      </c>
      <c r="N12" s="4"/>
      <c r="O12" s="4">
        <v>0</v>
      </c>
      <c r="P12" s="4"/>
      <c r="Q12" s="4">
        <f>SUM(M12:O12)</f>
        <v>54320</v>
      </c>
    </row>
    <row r="13" spans="1:17" hidden="1" x14ac:dyDescent="0.3">
      <c r="F13" s="21"/>
      <c r="G13" s="19"/>
      <c r="H13" s="19"/>
      <c r="I13" s="19"/>
      <c r="J13" s="19"/>
      <c r="K13" s="19"/>
      <c r="L13" s="19"/>
      <c r="N13" s="4"/>
      <c r="O13" s="4"/>
      <c r="P13" s="4"/>
      <c r="Q13" s="27"/>
    </row>
    <row r="14" spans="1:17" ht="15.75" hidden="1" customHeight="1" x14ac:dyDescent="0.3">
      <c r="A14" s="6"/>
      <c r="B14" s="74" t="s">
        <v>55</v>
      </c>
      <c r="C14" s="74"/>
      <c r="D14" s="74"/>
      <c r="F14" s="21" t="e">
        <f>#REF!</f>
        <v>#REF!</v>
      </c>
      <c r="G14" s="19" t="e">
        <f>#REF!</f>
        <v>#REF!</v>
      </c>
      <c r="H14" s="19"/>
      <c r="I14" s="19" t="e">
        <f>#REF!</f>
        <v>#REF!</v>
      </c>
      <c r="J14" s="19"/>
      <c r="K14" s="19" t="e">
        <f>#REF!</f>
        <v>#REF!</v>
      </c>
      <c r="L14" s="19"/>
      <c r="M14" s="4" t="e">
        <f>#REF!</f>
        <v>#REF!</v>
      </c>
      <c r="N14" s="4"/>
      <c r="O14" s="4" t="e">
        <f>#REF!</f>
        <v>#REF!</v>
      </c>
      <c r="P14" s="4"/>
      <c r="Q14" s="27" t="e">
        <f>#REF!</f>
        <v>#REF!</v>
      </c>
    </row>
    <row r="15" spans="1:17" hidden="1" x14ac:dyDescent="0.3">
      <c r="A15" s="6"/>
      <c r="B15" s="34"/>
      <c r="C15" s="4"/>
      <c r="G15" s="19"/>
      <c r="H15" s="19"/>
      <c r="I15" s="19"/>
      <c r="J15" s="19"/>
      <c r="K15" s="19"/>
      <c r="L15" s="19"/>
      <c r="N15" s="4"/>
      <c r="O15" s="4"/>
      <c r="P15" s="4"/>
      <c r="Q15" s="27"/>
    </row>
    <row r="16" spans="1:17" hidden="1" x14ac:dyDescent="0.3">
      <c r="A16" s="6"/>
      <c r="B16" s="2" t="s">
        <v>21</v>
      </c>
      <c r="F16" s="21" t="e">
        <f>#REF!</f>
        <v>#REF!</v>
      </c>
      <c r="G16" s="2" t="e">
        <f>#REF!</f>
        <v>#REF!</v>
      </c>
      <c r="H16" s="19"/>
      <c r="I16" s="2" t="e">
        <f>#REF!</f>
        <v>#REF!</v>
      </c>
      <c r="J16" s="19"/>
      <c r="K16" s="19" t="e">
        <f>SUM(G16:I16)</f>
        <v>#REF!</v>
      </c>
      <c r="L16" s="19"/>
      <c r="M16" s="4" t="e">
        <f>#REF!</f>
        <v>#REF!</v>
      </c>
      <c r="N16" s="4"/>
      <c r="O16" s="4" t="e">
        <f>#REF!</f>
        <v>#REF!</v>
      </c>
      <c r="P16" s="4"/>
      <c r="Q16" s="27" t="e">
        <f>#REF!</f>
        <v>#REF!</v>
      </c>
    </row>
    <row r="17" spans="1:17" ht="6" customHeight="1" x14ac:dyDescent="0.3">
      <c r="F17" s="21"/>
      <c r="G17" s="17"/>
      <c r="H17" s="10"/>
      <c r="I17" s="18"/>
      <c r="J17" s="10"/>
      <c r="K17" s="17"/>
      <c r="L17" s="10"/>
      <c r="M17" s="18"/>
      <c r="N17" s="4"/>
      <c r="O17" s="18"/>
      <c r="P17" s="4"/>
      <c r="Q17" s="18"/>
    </row>
    <row r="18" spans="1:17" ht="6" customHeight="1" x14ac:dyDescent="0.3">
      <c r="F18" s="21"/>
      <c r="H18" s="21"/>
      <c r="N18" s="4"/>
      <c r="O18" s="4"/>
      <c r="P18" s="4"/>
      <c r="Q18" s="4"/>
    </row>
    <row r="19" spans="1:17" x14ac:dyDescent="0.3">
      <c r="A19" s="6" t="s">
        <v>41</v>
      </c>
      <c r="B19" s="7"/>
      <c r="F19" s="21"/>
      <c r="G19" s="7">
        <f>SUM(G11:G12)</f>
        <v>71798</v>
      </c>
      <c r="H19" s="35"/>
      <c r="I19" s="7">
        <f>SUM(I11:I12)</f>
        <v>150291</v>
      </c>
      <c r="J19" s="36"/>
      <c r="K19" s="7">
        <f>SUM(K11:K12)</f>
        <v>222089</v>
      </c>
      <c r="L19" s="36"/>
      <c r="M19" s="7">
        <f>SUM(M11:M12)</f>
        <v>67279</v>
      </c>
      <c r="N19" s="4"/>
      <c r="O19" s="7">
        <f>SUM(O11:O12)</f>
        <v>186037</v>
      </c>
      <c r="P19" s="4"/>
      <c r="Q19" s="7">
        <f>SUM(Q11:Q12)</f>
        <v>253316</v>
      </c>
    </row>
    <row r="20" spans="1:17" ht="6" customHeight="1" x14ac:dyDescent="0.3">
      <c r="A20" s="6"/>
      <c r="B20" s="7"/>
      <c r="F20" s="21"/>
      <c r="G20" s="17"/>
      <c r="H20" s="10"/>
      <c r="I20" s="18"/>
      <c r="J20" s="10"/>
      <c r="K20" s="17"/>
      <c r="L20" s="10"/>
      <c r="M20" s="18"/>
      <c r="N20" s="4"/>
      <c r="O20" s="18"/>
      <c r="P20" s="4"/>
      <c r="Q20" s="18"/>
    </row>
    <row r="21" spans="1:17" x14ac:dyDescent="0.3">
      <c r="A21" s="6" t="s">
        <v>56</v>
      </c>
      <c r="B21" s="7"/>
      <c r="H21" s="21"/>
      <c r="N21" s="4"/>
      <c r="O21" s="4"/>
      <c r="P21" s="4"/>
      <c r="Q21" s="4"/>
    </row>
    <row r="22" spans="1:17" hidden="1" x14ac:dyDescent="0.3">
      <c r="B22" s="1" t="s">
        <v>57</v>
      </c>
      <c r="F22" s="21" t="e">
        <f>#REF!</f>
        <v>#REF!</v>
      </c>
      <c r="G22" s="2"/>
      <c r="H22" s="21"/>
      <c r="I22" s="4"/>
      <c r="N22" s="4"/>
      <c r="O22" s="4"/>
      <c r="P22" s="4"/>
      <c r="Q22" s="4"/>
    </row>
    <row r="23" spans="1:17" x14ac:dyDescent="0.3">
      <c r="B23" s="1" t="s">
        <v>60</v>
      </c>
      <c r="F23" s="21"/>
      <c r="G23" s="2">
        <v>66544</v>
      </c>
      <c r="H23" s="21"/>
      <c r="I23" s="2">
        <v>293854</v>
      </c>
      <c r="K23" s="2">
        <f>SUM(G23:I23)</f>
        <v>360398</v>
      </c>
      <c r="M23" s="4">
        <v>96477</v>
      </c>
      <c r="N23" s="4"/>
      <c r="O23" s="4">
        <v>38421</v>
      </c>
      <c r="P23" s="4"/>
      <c r="Q23" s="4">
        <f>SUM(M23:O23)</f>
        <v>134898</v>
      </c>
    </row>
    <row r="24" spans="1:17" ht="6" customHeight="1" x14ac:dyDescent="0.3">
      <c r="F24" s="21"/>
      <c r="G24" s="25"/>
      <c r="H24" s="21"/>
      <c r="I24" s="17"/>
      <c r="K24" s="17"/>
      <c r="M24" s="17"/>
      <c r="O24" s="17"/>
      <c r="Q24" s="18"/>
    </row>
    <row r="25" spans="1:17" ht="6" customHeight="1" x14ac:dyDescent="0.3">
      <c r="F25" s="21"/>
      <c r="H25" s="21"/>
      <c r="M25" s="2"/>
      <c r="Q25" s="4"/>
    </row>
    <row r="26" spans="1:17" x14ac:dyDescent="0.3">
      <c r="A26" s="6" t="s">
        <v>17</v>
      </c>
      <c r="B26" s="7"/>
      <c r="F26" s="21"/>
      <c r="G26" s="7">
        <f>SUM(G22:G23)</f>
        <v>66544</v>
      </c>
      <c r="H26" s="37"/>
      <c r="I26" s="7">
        <f>SUM(I22:I23)</f>
        <v>293854</v>
      </c>
      <c r="J26" s="7"/>
      <c r="K26" s="7">
        <f>SUM(K22:K23)</f>
        <v>360398</v>
      </c>
      <c r="L26" s="7"/>
      <c r="M26" s="22">
        <f>SUM(M22:M23)</f>
        <v>96477</v>
      </c>
      <c r="N26" s="4"/>
      <c r="O26" s="22">
        <f>SUM(O22:O23)</f>
        <v>38421</v>
      </c>
      <c r="P26" s="4"/>
      <c r="Q26" s="22">
        <f>SUM(Q22:Q23)</f>
        <v>134898</v>
      </c>
    </row>
    <row r="27" spans="1:17" hidden="1" x14ac:dyDescent="0.3">
      <c r="F27" s="21"/>
      <c r="G27" s="17"/>
      <c r="H27" s="2"/>
      <c r="I27" s="18"/>
      <c r="J27" s="10"/>
      <c r="K27" s="17"/>
      <c r="M27" s="18"/>
      <c r="N27" s="4"/>
      <c r="O27" s="18"/>
      <c r="P27" s="4"/>
      <c r="Q27" s="18"/>
    </row>
    <row r="28" spans="1:17" ht="39" hidden="1" customHeight="1" x14ac:dyDescent="0.3">
      <c r="A28" s="71" t="s">
        <v>58</v>
      </c>
      <c r="B28" s="71"/>
      <c r="C28" s="71"/>
      <c r="D28" s="71"/>
      <c r="E28" s="71"/>
      <c r="F28" s="21"/>
      <c r="G28" s="2">
        <f>G19-G26</f>
        <v>5254</v>
      </c>
      <c r="H28" s="21"/>
      <c r="I28" s="2">
        <f>I19-I26</f>
        <v>-143563</v>
      </c>
      <c r="K28" s="2">
        <f>K19-K26</f>
        <v>-138309</v>
      </c>
      <c r="M28" s="4">
        <f>M19-M26</f>
        <v>-29198</v>
      </c>
      <c r="N28" s="4"/>
      <c r="O28" s="4">
        <f>O19-O26</f>
        <v>147616</v>
      </c>
      <c r="P28" s="4"/>
      <c r="Q28" s="4">
        <f>Q19-Q26</f>
        <v>118418</v>
      </c>
    </row>
    <row r="29" spans="1:17" hidden="1" x14ac:dyDescent="0.3">
      <c r="C29" s="7"/>
      <c r="E29" s="3"/>
      <c r="F29" s="21"/>
      <c r="H29" s="21"/>
      <c r="N29" s="4"/>
      <c r="O29" s="4"/>
      <c r="P29" s="4"/>
      <c r="Q29" s="4"/>
    </row>
    <row r="30" spans="1:17" hidden="1" x14ac:dyDescent="0.3">
      <c r="A30" s="72" t="s">
        <v>37</v>
      </c>
      <c r="B30" s="72"/>
      <c r="C30" s="72"/>
      <c r="D30" s="72"/>
      <c r="E30" s="72"/>
      <c r="F30" s="72"/>
      <c r="G30" s="19">
        <v>0</v>
      </c>
      <c r="H30" s="33"/>
      <c r="I30" s="19">
        <v>0</v>
      </c>
      <c r="J30" s="19"/>
      <c r="K30" s="19">
        <f>SUM(G30:I30)</f>
        <v>0</v>
      </c>
      <c r="L30" s="19"/>
      <c r="N30" s="4"/>
      <c r="O30" s="4"/>
      <c r="P30" s="4"/>
      <c r="Q30" s="27">
        <v>0</v>
      </c>
    </row>
    <row r="31" spans="1:17" hidden="1" x14ac:dyDescent="0.3">
      <c r="A31" s="72" t="s">
        <v>38</v>
      </c>
      <c r="B31" s="72"/>
      <c r="C31" s="72"/>
      <c r="D31" s="72"/>
      <c r="E31" s="72"/>
      <c r="F31" s="72"/>
      <c r="G31" s="19">
        <v>0</v>
      </c>
      <c r="H31" s="33"/>
      <c r="I31" s="19">
        <v>0</v>
      </c>
      <c r="J31" s="19"/>
      <c r="K31" s="19">
        <f>SUM(G31:I31)</f>
        <v>0</v>
      </c>
      <c r="L31" s="19"/>
      <c r="N31" s="4"/>
      <c r="O31" s="4"/>
      <c r="P31" s="4"/>
      <c r="Q31" s="27">
        <v>0</v>
      </c>
    </row>
    <row r="32" spans="1:17" ht="6" customHeight="1" x14ac:dyDescent="0.3">
      <c r="C32" s="7"/>
      <c r="E32" s="3"/>
      <c r="F32" s="21"/>
      <c r="G32" s="17"/>
      <c r="H32" s="2"/>
      <c r="I32" s="18"/>
      <c r="J32" s="10"/>
      <c r="K32" s="17"/>
      <c r="M32" s="18"/>
      <c r="N32" s="4"/>
      <c r="O32" s="18"/>
      <c r="P32" s="4"/>
      <c r="Q32" s="18"/>
    </row>
    <row r="33" spans="1:17" ht="6" customHeight="1" x14ac:dyDescent="0.3">
      <c r="C33" s="7"/>
      <c r="E33" s="3"/>
      <c r="F33" s="21"/>
      <c r="H33" s="21"/>
      <c r="N33" s="4"/>
      <c r="O33" s="4"/>
      <c r="P33" s="4"/>
      <c r="Q33" s="4"/>
    </row>
    <row r="34" spans="1:17" ht="29.25" customHeight="1" x14ac:dyDescent="0.3">
      <c r="A34" s="73" t="s">
        <v>36</v>
      </c>
      <c r="B34" s="73"/>
      <c r="C34" s="73"/>
      <c r="D34" s="73"/>
      <c r="E34" s="73"/>
      <c r="F34" s="38"/>
      <c r="G34" s="7">
        <f>SUM(G28:G31)</f>
        <v>5254</v>
      </c>
      <c r="H34" s="37"/>
      <c r="I34" s="7">
        <f>SUM(I28:I31)</f>
        <v>-143563</v>
      </c>
      <c r="J34" s="7"/>
      <c r="K34" s="7">
        <f>SUM(K28:K31)</f>
        <v>-138309</v>
      </c>
      <c r="L34" s="7"/>
      <c r="M34" s="22">
        <f>SUM(M28:M31)</f>
        <v>-29198</v>
      </c>
      <c r="N34" s="4"/>
      <c r="O34" s="22">
        <f>SUM(O28:O31)</f>
        <v>147616</v>
      </c>
      <c r="P34" s="4"/>
      <c r="Q34" s="22">
        <f>SUM(Q28:Q31)</f>
        <v>118418</v>
      </c>
    </row>
    <row r="35" spans="1:17" ht="6" customHeight="1" x14ac:dyDescent="0.3">
      <c r="C35" s="7"/>
      <c r="E35" s="3"/>
      <c r="F35" s="21"/>
      <c r="H35" s="21"/>
      <c r="N35" s="4"/>
      <c r="O35" s="4"/>
      <c r="P35" s="4"/>
      <c r="Q35" s="4"/>
    </row>
    <row r="36" spans="1:17" x14ac:dyDescent="0.3">
      <c r="A36" s="1" t="s">
        <v>5</v>
      </c>
      <c r="E36" s="3"/>
      <c r="F36" s="21"/>
      <c r="G36" s="2">
        <v>12511</v>
      </c>
      <c r="H36" s="21"/>
      <c r="I36" s="2">
        <f>-G36</f>
        <v>-12511</v>
      </c>
      <c r="K36" s="2">
        <f>SUM(G36:I36)</f>
        <v>0</v>
      </c>
      <c r="M36" s="4">
        <v>30291</v>
      </c>
      <c r="O36" s="4">
        <f>-M36</f>
        <v>-30291</v>
      </c>
      <c r="Q36" s="4">
        <f>SUM(M36:O36)</f>
        <v>0</v>
      </c>
    </row>
    <row r="37" spans="1:17" ht="6" customHeight="1" x14ac:dyDescent="0.3">
      <c r="F37" s="21"/>
      <c r="G37" s="17"/>
      <c r="H37" s="21"/>
      <c r="I37" s="17"/>
      <c r="J37" s="10"/>
      <c r="K37" s="17"/>
      <c r="M37" s="17"/>
      <c r="O37" s="17"/>
      <c r="Q37" s="18"/>
    </row>
    <row r="38" spans="1:17" ht="6" customHeight="1" x14ac:dyDescent="0.3">
      <c r="F38" s="21"/>
      <c r="H38" s="21"/>
      <c r="M38" s="2"/>
      <c r="Q38" s="4"/>
    </row>
    <row r="39" spans="1:17" ht="28.8" customHeight="1" x14ac:dyDescent="0.3">
      <c r="A39" s="71" t="s">
        <v>84</v>
      </c>
      <c r="B39" s="71"/>
      <c r="C39" s="71"/>
      <c r="D39" s="71"/>
      <c r="E39" s="71"/>
      <c r="F39" s="21"/>
      <c r="G39" s="7">
        <f>SUM(G34:G36)</f>
        <v>17765</v>
      </c>
      <c r="H39" s="37"/>
      <c r="I39" s="7">
        <f>SUM(I34:I36)</f>
        <v>-156074</v>
      </c>
      <c r="J39" s="7"/>
      <c r="K39" s="7">
        <f>SUM(K34:K36)</f>
        <v>-138309</v>
      </c>
      <c r="L39" s="7"/>
      <c r="M39" s="7">
        <f>SUM(M34:M36)</f>
        <v>1093</v>
      </c>
      <c r="O39" s="7">
        <f>SUM(O34:O36)</f>
        <v>117325</v>
      </c>
      <c r="Q39" s="22">
        <f>SUM(Q34:Q36)</f>
        <v>118418</v>
      </c>
    </row>
    <row r="40" spans="1:17" ht="6" customHeight="1" x14ac:dyDescent="0.3">
      <c r="A40" s="6"/>
      <c r="B40" s="7"/>
      <c r="F40" s="21"/>
      <c r="G40" s="7"/>
      <c r="H40" s="37"/>
      <c r="I40" s="7"/>
      <c r="J40" s="7"/>
      <c r="K40" s="7"/>
      <c r="L40" s="7"/>
      <c r="Q40" s="22"/>
    </row>
    <row r="41" spans="1:17" ht="14.4" customHeight="1" x14ac:dyDescent="0.3">
      <c r="A41" s="62" t="s">
        <v>66</v>
      </c>
      <c r="F41" s="21"/>
      <c r="G41" s="2">
        <v>-6409</v>
      </c>
      <c r="H41" s="21"/>
      <c r="I41" s="2">
        <v>0</v>
      </c>
      <c r="J41" s="10"/>
      <c r="K41" s="2">
        <f>SUM(G41:I41)</f>
        <v>-6409</v>
      </c>
      <c r="L41" s="10"/>
      <c r="M41" s="4">
        <v>-5320</v>
      </c>
      <c r="O41" s="2">
        <v>0</v>
      </c>
      <c r="Q41" s="4">
        <f>SUM(M41:O41)</f>
        <v>-5320</v>
      </c>
    </row>
    <row r="42" spans="1:17" ht="14.4" customHeight="1" x14ac:dyDescent="0.3">
      <c r="A42" s="62" t="s">
        <v>82</v>
      </c>
      <c r="F42" s="21"/>
      <c r="G42" s="2">
        <v>5000</v>
      </c>
      <c r="H42" s="21"/>
      <c r="I42" s="2">
        <v>0</v>
      </c>
      <c r="J42" s="10"/>
      <c r="K42" s="2">
        <f>SUM(G42:I42)</f>
        <v>5000</v>
      </c>
      <c r="L42" s="10"/>
      <c r="M42" s="4">
        <v>0</v>
      </c>
      <c r="O42" s="2">
        <v>0</v>
      </c>
      <c r="Q42" s="4">
        <f>SUM(M42:O42)</f>
        <v>0</v>
      </c>
    </row>
    <row r="43" spans="1:17" ht="6" customHeight="1" x14ac:dyDescent="0.3">
      <c r="A43" s="6"/>
      <c r="B43" s="7"/>
      <c r="F43" s="21"/>
      <c r="G43" s="17"/>
      <c r="H43" s="21"/>
      <c r="I43" s="17"/>
      <c r="J43" s="10"/>
      <c r="K43" s="17"/>
      <c r="M43" s="17"/>
      <c r="O43" s="17"/>
      <c r="Q43" s="18"/>
    </row>
    <row r="44" spans="1:17" ht="6" customHeight="1" x14ac:dyDescent="0.3">
      <c r="A44" s="6"/>
      <c r="B44" s="7"/>
      <c r="F44" s="21"/>
      <c r="G44" s="55"/>
      <c r="H44" s="21"/>
      <c r="M44" s="2"/>
      <c r="Q44" s="4"/>
    </row>
    <row r="45" spans="1:17" ht="28.8" customHeight="1" x14ac:dyDescent="0.3">
      <c r="A45" s="71" t="s">
        <v>85</v>
      </c>
      <c r="B45" s="71"/>
      <c r="C45" s="71"/>
      <c r="D45" s="71"/>
      <c r="E45" s="71"/>
      <c r="F45" s="21"/>
      <c r="G45" s="7">
        <f>SUM(G39:G42)</f>
        <v>16356</v>
      </c>
      <c r="H45" s="68"/>
      <c r="I45" s="7">
        <f>SUM(I39:I42)</f>
        <v>-156074</v>
      </c>
      <c r="J45" s="7"/>
      <c r="K45" s="7">
        <f>SUM(K39:K42)</f>
        <v>-139718</v>
      </c>
      <c r="L45" s="7"/>
      <c r="M45" s="22">
        <f>SUM(M39:M42)</f>
        <v>-4227</v>
      </c>
      <c r="N45" s="4"/>
      <c r="O45" s="22">
        <f>SUM(O39:O42)</f>
        <v>117325</v>
      </c>
      <c r="P45" s="4"/>
      <c r="Q45" s="22">
        <f>SUM(Q39:Q42)</f>
        <v>113098</v>
      </c>
    </row>
    <row r="46" spans="1:17" ht="6" customHeight="1" x14ac:dyDescent="0.3">
      <c r="A46" s="6"/>
      <c r="B46" s="7"/>
      <c r="F46" s="21"/>
      <c r="G46" s="7"/>
      <c r="H46" s="68"/>
      <c r="I46" s="7"/>
      <c r="J46" s="7"/>
      <c r="K46" s="7"/>
      <c r="L46" s="7"/>
      <c r="Q46" s="22"/>
    </row>
    <row r="47" spans="1:17" x14ac:dyDescent="0.3">
      <c r="A47" s="6" t="s">
        <v>18</v>
      </c>
      <c r="F47" s="21"/>
      <c r="H47" s="21"/>
      <c r="Q47" s="4"/>
    </row>
    <row r="48" spans="1:17" x14ac:dyDescent="0.3">
      <c r="A48" s="1" t="s">
        <v>39</v>
      </c>
      <c r="F48" s="21"/>
      <c r="G48" s="2">
        <f>M51</f>
        <v>2965</v>
      </c>
      <c r="H48" s="21"/>
      <c r="I48" s="2">
        <f>O51</f>
        <v>325324</v>
      </c>
      <c r="J48" s="10"/>
      <c r="K48" s="2">
        <f>SUM(G48:I48)</f>
        <v>328289</v>
      </c>
      <c r="L48" s="10"/>
      <c r="M48" s="11">
        <f>7192</f>
        <v>7192</v>
      </c>
      <c r="O48" s="2">
        <v>207999</v>
      </c>
      <c r="Q48" s="4">
        <f>SUM(M48:O48)</f>
        <v>215191</v>
      </c>
    </row>
    <row r="49" spans="1:17" ht="6" customHeight="1" x14ac:dyDescent="0.3">
      <c r="F49" s="21"/>
      <c r="G49" s="17"/>
      <c r="H49" s="21"/>
      <c r="I49" s="17"/>
      <c r="J49" s="10"/>
      <c r="K49" s="17"/>
      <c r="L49" s="10"/>
      <c r="M49" s="17"/>
      <c r="O49" s="17"/>
      <c r="Q49" s="18"/>
    </row>
    <row r="50" spans="1:17" ht="6" customHeight="1" x14ac:dyDescent="0.3">
      <c r="F50" s="21"/>
      <c r="H50" s="21"/>
      <c r="M50" s="2"/>
      <c r="Q50" s="4"/>
    </row>
    <row r="51" spans="1:17" x14ac:dyDescent="0.3">
      <c r="A51" s="6" t="s">
        <v>40</v>
      </c>
      <c r="B51" s="7"/>
      <c r="F51" s="21"/>
      <c r="G51" s="7">
        <f>SUM(G45:G48)</f>
        <v>19321</v>
      </c>
      <c r="H51" s="7"/>
      <c r="I51" s="7">
        <f>SUM(I45:I48)</f>
        <v>169250</v>
      </c>
      <c r="J51" s="7"/>
      <c r="K51" s="7">
        <f>SUM(K45:K48)</f>
        <v>188571</v>
      </c>
      <c r="L51" s="7"/>
      <c r="M51" s="22">
        <f>SUM(M45:M48)</f>
        <v>2965</v>
      </c>
      <c r="N51" s="4"/>
      <c r="O51" s="22">
        <f>SUM(O45:O48)</f>
        <v>325324</v>
      </c>
      <c r="P51" s="4"/>
      <c r="Q51" s="22">
        <f>SUM(Q45:Q48)</f>
        <v>328289</v>
      </c>
    </row>
    <row r="52" spans="1:17" ht="6" customHeight="1" thickBot="1" x14ac:dyDescent="0.35">
      <c r="A52" s="39"/>
      <c r="B52" s="10"/>
      <c r="C52" s="10"/>
      <c r="D52" s="10"/>
      <c r="E52" s="10"/>
      <c r="F52" s="21"/>
      <c r="G52" s="14"/>
      <c r="H52" s="21"/>
      <c r="I52" s="14"/>
      <c r="J52" s="10"/>
      <c r="K52" s="14"/>
      <c r="L52" s="10"/>
      <c r="M52" s="14"/>
      <c r="O52" s="14"/>
      <c r="Q52" s="15"/>
    </row>
    <row r="53" spans="1:17" ht="15" thickTop="1" x14ac:dyDescent="0.3">
      <c r="F53" s="21"/>
      <c r="H53" s="21"/>
      <c r="J53" s="10"/>
      <c r="K53" s="10"/>
    </row>
    <row r="54" spans="1:17" x14ac:dyDescent="0.3">
      <c r="A54" s="1" t="s">
        <v>19</v>
      </c>
      <c r="F54" s="21"/>
      <c r="H54" s="21"/>
      <c r="J54" s="10"/>
      <c r="K54" s="10"/>
    </row>
    <row r="55" spans="1:17" x14ac:dyDescent="0.3">
      <c r="A55" s="1" t="s">
        <v>20</v>
      </c>
      <c r="F55" s="21"/>
      <c r="H55" s="21"/>
      <c r="J55" s="10"/>
      <c r="K55" s="10"/>
    </row>
    <row r="58" spans="1:17" ht="6" customHeight="1" x14ac:dyDescent="0.3"/>
    <row r="66" ht="6" customHeight="1" x14ac:dyDescent="0.3"/>
    <row r="67" ht="6" customHeight="1" x14ac:dyDescent="0.3"/>
    <row r="69" ht="7.5" customHeight="1" x14ac:dyDescent="0.3"/>
    <row r="74" ht="6" customHeight="1" x14ac:dyDescent="0.3"/>
    <row r="75" ht="6" customHeight="1" x14ac:dyDescent="0.3"/>
    <row r="84" ht="8.25" customHeight="1" x14ac:dyDescent="0.3"/>
    <row r="85" ht="8.25" customHeight="1" x14ac:dyDescent="0.3"/>
    <row r="87" ht="6" customHeight="1" x14ac:dyDescent="0.3"/>
    <row r="94" ht="6.75" customHeight="1" x14ac:dyDescent="0.3"/>
    <row r="103" ht="9.75" customHeight="1" x14ac:dyDescent="0.3"/>
    <row r="105" ht="37.5" customHeight="1" x14ac:dyDescent="0.3"/>
    <row r="106" ht="6.75" customHeight="1" x14ac:dyDescent="0.3"/>
    <row r="112" ht="6.75" customHeight="1" x14ac:dyDescent="0.3"/>
    <row r="115" ht="6" customHeight="1" x14ac:dyDescent="0.3"/>
    <row r="124" ht="6" customHeight="1" x14ac:dyDescent="0.3"/>
    <row r="156" ht="6" customHeight="1" x14ac:dyDescent="0.3"/>
    <row r="161" ht="6" customHeight="1" x14ac:dyDescent="0.3"/>
    <row r="162" ht="28.5" customHeight="1" x14ac:dyDescent="0.3"/>
    <row r="163" ht="12.75" customHeight="1" x14ac:dyDescent="0.3"/>
    <row r="165" ht="6" customHeight="1" x14ac:dyDescent="0.3"/>
    <row r="166" ht="78" customHeight="1" x14ac:dyDescent="0.3"/>
    <row r="167" ht="6" customHeight="1" x14ac:dyDescent="0.3"/>
    <row r="168" ht="39.75" customHeight="1" x14ac:dyDescent="0.3"/>
    <row r="171" ht="6" customHeight="1" x14ac:dyDescent="0.3"/>
    <row r="172" ht="42" customHeight="1" x14ac:dyDescent="0.3"/>
    <row r="173" ht="93" customHeight="1" x14ac:dyDescent="0.3"/>
    <row r="178" ht="6" customHeight="1" x14ac:dyDescent="0.3"/>
    <row r="181" ht="6" customHeight="1" x14ac:dyDescent="0.3"/>
    <row r="182" ht="6" customHeight="1" x14ac:dyDescent="0.3"/>
    <row r="184" ht="6" customHeight="1" x14ac:dyDescent="0.3"/>
    <row r="187" ht="6" customHeight="1" x14ac:dyDescent="0.3"/>
    <row r="188" ht="41.25" customHeight="1" x14ac:dyDescent="0.3"/>
    <row r="191" ht="6" customHeight="1" x14ac:dyDescent="0.3"/>
    <row r="192" ht="39" customHeight="1" x14ac:dyDescent="0.3"/>
    <row r="193" ht="6" customHeight="1" x14ac:dyDescent="0.3"/>
    <row r="194" ht="53.25" customHeight="1" x14ac:dyDescent="0.3"/>
    <row r="195" ht="6" customHeight="1" x14ac:dyDescent="0.3"/>
    <row r="196" ht="116.25" customHeight="1" x14ac:dyDescent="0.3"/>
    <row r="197" ht="6" customHeight="1" x14ac:dyDescent="0.3"/>
    <row r="198" ht="28.5" customHeight="1" x14ac:dyDescent="0.3"/>
    <row r="201" ht="6" customHeight="1" x14ac:dyDescent="0.3"/>
    <row r="202" ht="76.5" customHeight="1" x14ac:dyDescent="0.3"/>
    <row r="203" ht="6" customHeight="1" x14ac:dyDescent="0.3"/>
    <row r="204" ht="64.5" customHeight="1" x14ac:dyDescent="0.3"/>
    <row r="207" ht="6" customHeight="1" x14ac:dyDescent="0.3"/>
    <row r="208" ht="39" customHeight="1" x14ac:dyDescent="0.3"/>
    <row r="212" ht="66" customHeight="1" x14ac:dyDescent="0.3"/>
    <row r="216" ht="52.5" customHeight="1" x14ac:dyDescent="0.3"/>
    <row r="217" ht="26.25" customHeight="1" x14ac:dyDescent="0.3"/>
    <row r="218" ht="28.5" customHeight="1" x14ac:dyDescent="0.3"/>
    <row r="220" ht="6" customHeight="1" x14ac:dyDescent="0.3"/>
    <row r="221" ht="27" customHeight="1" x14ac:dyDescent="0.3"/>
    <row r="224" ht="6" customHeight="1" x14ac:dyDescent="0.3"/>
    <row r="225" ht="77.25" customHeight="1" x14ac:dyDescent="0.3"/>
    <row r="228" ht="6" customHeight="1" x14ac:dyDescent="0.3"/>
    <row r="229" ht="39.75" customHeight="1" x14ac:dyDescent="0.3"/>
    <row r="232" ht="6" customHeight="1" x14ac:dyDescent="0.3"/>
    <row r="233" ht="25.5" customHeight="1" x14ac:dyDescent="0.3"/>
    <row r="239" ht="6" customHeight="1" x14ac:dyDescent="0.3"/>
    <row r="240" ht="53.25" customHeight="1" x14ac:dyDescent="0.3"/>
    <row r="241" ht="6" customHeight="1" x14ac:dyDescent="0.3"/>
    <row r="242" ht="27.75" customHeight="1" x14ac:dyDescent="0.3"/>
    <row r="243" ht="6" customHeight="1" x14ac:dyDescent="0.3"/>
    <row r="244" ht="51.75" customHeight="1" x14ac:dyDescent="0.3"/>
    <row r="247" ht="6" customHeight="1" x14ac:dyDescent="0.3"/>
    <row r="248" ht="40.5" customHeight="1" x14ac:dyDescent="0.3"/>
    <row r="251" ht="6" customHeight="1" x14ac:dyDescent="0.3"/>
    <row r="252" ht="41.25" customHeight="1" x14ac:dyDescent="0.3"/>
    <row r="255" ht="6" customHeight="1" x14ac:dyDescent="0.3"/>
    <row r="256" ht="40.5" customHeight="1" x14ac:dyDescent="0.3"/>
    <row r="259" ht="6" customHeight="1" x14ac:dyDescent="0.3"/>
    <row r="260" ht="64.5" customHeight="1" x14ac:dyDescent="0.3"/>
    <row r="263" ht="6" customHeight="1" x14ac:dyDescent="0.3"/>
    <row r="264" ht="63" customHeight="1" x14ac:dyDescent="0.3"/>
    <row r="267" ht="6" customHeight="1" x14ac:dyDescent="0.3"/>
    <row r="268" ht="66.75" customHeight="1" x14ac:dyDescent="0.3"/>
    <row r="269" ht="6" customHeight="1" x14ac:dyDescent="0.3"/>
    <row r="270" ht="92.25" customHeight="1" x14ac:dyDescent="0.3"/>
    <row r="273" ht="6" customHeight="1" x14ac:dyDescent="0.3"/>
    <row r="274" ht="40.5" customHeight="1" x14ac:dyDescent="0.3"/>
    <row r="284" ht="6" customHeight="1" x14ac:dyDescent="0.3"/>
    <row r="285" ht="6" customHeight="1" x14ac:dyDescent="0.3"/>
    <row r="287" ht="6" customHeight="1" x14ac:dyDescent="0.3"/>
    <row r="295" ht="6" customHeight="1" x14ac:dyDescent="0.3"/>
    <row r="296" ht="6" customHeight="1" x14ac:dyDescent="0.3"/>
    <row r="298" ht="6" customHeight="1" x14ac:dyDescent="0.3"/>
    <row r="308" ht="6" customHeight="1" x14ac:dyDescent="0.3"/>
    <row r="309" ht="6" customHeight="1" x14ac:dyDescent="0.3"/>
    <row r="311" ht="6" customHeight="1" x14ac:dyDescent="0.3"/>
    <row r="319" ht="6" customHeight="1" x14ac:dyDescent="0.3"/>
    <row r="320" ht="6" customHeight="1" x14ac:dyDescent="0.3"/>
    <row r="322" ht="6" customHeight="1" x14ac:dyDescent="0.3"/>
    <row r="331" ht="6" customHeight="1" x14ac:dyDescent="0.3"/>
    <row r="332" ht="6" customHeight="1" x14ac:dyDescent="0.3"/>
    <row r="334" ht="6" customHeight="1" x14ac:dyDescent="0.3"/>
    <row r="339" ht="6" customHeight="1" x14ac:dyDescent="0.3"/>
    <row r="340" ht="25.5" customHeight="1" x14ac:dyDescent="0.3"/>
    <row r="353" ht="6" customHeight="1" x14ac:dyDescent="0.3"/>
    <row r="354" ht="6" customHeight="1" x14ac:dyDescent="0.3"/>
    <row r="356" ht="6" customHeight="1" x14ac:dyDescent="0.3"/>
    <row r="370" ht="6" customHeight="1" x14ac:dyDescent="0.3"/>
    <row r="371" ht="6" customHeight="1" x14ac:dyDescent="0.3"/>
    <row r="373" ht="6" customHeight="1" x14ac:dyDescent="0.3"/>
    <row r="380" ht="6" customHeight="1" x14ac:dyDescent="0.3"/>
    <row r="381" ht="6" customHeight="1" x14ac:dyDescent="0.3"/>
    <row r="383" ht="6" customHeight="1" x14ac:dyDescent="0.3"/>
    <row r="396" ht="6" customHeight="1" x14ac:dyDescent="0.3"/>
    <row r="397" ht="6" customHeight="1" x14ac:dyDescent="0.3"/>
    <row r="399" ht="6" customHeight="1" x14ac:dyDescent="0.3"/>
    <row r="411" ht="6" customHeight="1" x14ac:dyDescent="0.3"/>
    <row r="421" ht="12.75" customHeight="1" x14ac:dyDescent="0.3"/>
    <row r="422" ht="6" customHeight="1" x14ac:dyDescent="0.3"/>
    <row r="423" ht="6" customHeight="1" x14ac:dyDescent="0.3"/>
    <row r="425" ht="6" customHeight="1" x14ac:dyDescent="0.3"/>
    <row r="431" ht="39.75" customHeight="1" x14ac:dyDescent="0.3"/>
    <row r="435" ht="27" customHeight="1" x14ac:dyDescent="0.3"/>
    <row r="437" ht="30.75" customHeight="1" x14ac:dyDescent="0.3"/>
    <row r="439" ht="27" customHeight="1" x14ac:dyDescent="0.3"/>
    <row r="451" ht="6" customHeight="1" x14ac:dyDescent="0.3"/>
    <row r="452" ht="6" customHeight="1" x14ac:dyDescent="0.3"/>
    <row r="454" ht="6" customHeight="1" x14ac:dyDescent="0.3"/>
    <row r="460" ht="53.25" customHeight="1" x14ac:dyDescent="0.3"/>
    <row r="499" ht="6" customHeight="1" x14ac:dyDescent="0.3"/>
    <row r="500" ht="6" customHeight="1" x14ac:dyDescent="0.3"/>
    <row r="502" ht="6" customHeight="1" x14ac:dyDescent="0.3"/>
    <row r="509" ht="6" customHeight="1" x14ac:dyDescent="0.3"/>
    <row r="510" ht="6" customHeight="1" x14ac:dyDescent="0.3"/>
    <row r="512" ht="6" customHeight="1" x14ac:dyDescent="0.3"/>
    <row r="524" ht="6" customHeight="1" x14ac:dyDescent="0.3"/>
    <row r="525" ht="6" customHeight="1" x14ac:dyDescent="0.3"/>
    <row r="527" ht="6" customHeight="1" x14ac:dyDescent="0.3"/>
    <row r="531" ht="6" customHeight="1" x14ac:dyDescent="0.3"/>
    <row r="546" ht="6" customHeight="1" x14ac:dyDescent="0.3"/>
    <row r="547" ht="6" customHeight="1" x14ac:dyDescent="0.3"/>
    <row r="549" ht="6" customHeight="1" x14ac:dyDescent="0.3"/>
    <row r="558" ht="6" customHeight="1" x14ac:dyDescent="0.3"/>
    <row r="559" ht="6" customHeight="1" x14ac:dyDescent="0.3"/>
    <row r="561" ht="6" customHeight="1" x14ac:dyDescent="0.3"/>
    <row r="569" ht="6" customHeight="1" x14ac:dyDescent="0.3"/>
    <row r="570" ht="6" customHeight="1" x14ac:dyDescent="0.3"/>
    <row r="572" ht="6" customHeight="1" x14ac:dyDescent="0.3"/>
    <row r="575" ht="6" customHeight="1" x14ac:dyDescent="0.3"/>
    <row r="577" ht="24.75" customHeight="1" x14ac:dyDescent="0.3"/>
    <row r="578" ht="6" customHeight="1" x14ac:dyDescent="0.3"/>
    <row r="588" ht="25.5" customHeight="1" x14ac:dyDescent="0.3"/>
    <row r="589" ht="6" customHeight="1" x14ac:dyDescent="0.3"/>
    <row r="590" ht="6" customHeight="1" x14ac:dyDescent="0.3"/>
    <row r="592" ht="6" customHeight="1" x14ac:dyDescent="0.3"/>
    <row r="594" ht="26.25" customHeight="1" x14ac:dyDescent="0.3"/>
    <row r="595" ht="6" customHeight="1" x14ac:dyDescent="0.3"/>
    <row r="597" ht="6" customHeight="1" x14ac:dyDescent="0.3"/>
    <row r="602" ht="25.5" customHeight="1" x14ac:dyDescent="0.3"/>
    <row r="607" ht="6" customHeight="1" x14ac:dyDescent="0.3"/>
    <row r="620" ht="6" customHeight="1" x14ac:dyDescent="0.3"/>
    <row r="621" ht="6" customHeight="1" x14ac:dyDescent="0.3"/>
    <row r="623" ht="6" customHeight="1" x14ac:dyDescent="0.3"/>
    <row r="624" ht="6" customHeight="1" x14ac:dyDescent="0.3"/>
    <row r="628" ht="6" customHeight="1" x14ac:dyDescent="0.3"/>
    <row r="629" ht="6" customHeight="1" x14ac:dyDescent="0.3"/>
    <row r="631" ht="6" customHeight="1" x14ac:dyDescent="0.3"/>
    <row r="636" ht="26.25" customHeight="1" x14ac:dyDescent="0.3"/>
    <row r="637" ht="6" customHeight="1" x14ac:dyDescent="0.3"/>
    <row r="639" ht="6" customHeight="1" x14ac:dyDescent="0.3"/>
    <row r="641" ht="6" customHeight="1" x14ac:dyDescent="0.3"/>
    <row r="643" ht="6" customHeight="1" x14ac:dyDescent="0.3"/>
    <row r="679" ht="6" customHeight="1" x14ac:dyDescent="0.3"/>
    <row r="686" ht="39.75" customHeight="1" x14ac:dyDescent="0.3"/>
    <row r="708" ht="26.25" customHeight="1" x14ac:dyDescent="0.3"/>
    <row r="712" ht="6" customHeight="1" x14ac:dyDescent="0.3"/>
    <row r="713" ht="6" customHeight="1" x14ac:dyDescent="0.3"/>
    <row r="715" ht="6" customHeight="1" x14ac:dyDescent="0.3"/>
  </sheetData>
  <mergeCells count="11">
    <mergeCell ref="A39:E39"/>
    <mergeCell ref="A45:E45"/>
    <mergeCell ref="A1:Q1"/>
    <mergeCell ref="A28:E28"/>
    <mergeCell ref="A30:F30"/>
    <mergeCell ref="A31:F31"/>
    <mergeCell ref="A34:E34"/>
    <mergeCell ref="A2:Q2"/>
    <mergeCell ref="A3:Q3"/>
    <mergeCell ref="A4:Q4"/>
    <mergeCell ref="B14:D14"/>
  </mergeCells>
  <phoneticPr fontId="0" type="noConversion"/>
  <conditionalFormatting sqref="A13:F13 A21:E21 A28 N155:XFD167 N169:XFD169 N168:IU168 N185:XFD187 N188:IU188 N189:XFD191 N193:XFD193 N192:IU192 N195:XFD195 N194:IU194 N197:XFD197 N196:IU196 N199:XFD201 N198:IU198 N203:XFD203 N202:IU202 N205:XFD207 N204:IU204 N209:XFD211 N208:IU208 N213:XFD215 N212:IU212 N220:XFD220 N216:IU219 N222:XFD224 N221:IU221 N226:XFD228 N225:IU225 N230:XFD232 N229:IU229 N234:XFD239 N233:IU233 N249:XFD251 N248:IU248 N253:XFD255 N252:IU252 N257:XFD259 N256:IU256 N261:XFD263 N260:IU260 N265:XFD267 N264:IU264 N269:XFD269 N268:IU268 N270:IU270 N241:XFD241 N240:IU240 N243:XFD243 N242:IU242 N244:IU244 N245:XFD247 N274:IU274 N278:IU278 N299:XFD299 N300:IU322 A15:E16 N332:IU334 N340:IU340 N374:XFD374 N363:IU373 N375:IU383 N389:XFD389 N387:IU388 N390:IU399 A14:B14 E14 N384:XFD386 N275:XFD277 N271:XFD273 N341:XFD362 N335:XFD339 N323:XFD331 N170:IU184 A32:F33 N279:XFD288 N289:IU298 A34 F34 N400:XFD723 N109:IU109 A724:XFD65513 P13:XFD13 P14:IU16 N98:IU99 N118:IU154 N100:XFD108 N110:XFD117 N56:XFD97 A2:A4 R2:XFD4 G21:L21 R21:IU21 F28:L28 R28:IU28 R12:IU12 R17:XFD20 A29:L31 R29:XFD31 A5:XFD5 N9:P10 R6:XFD11 G32:L34 P6:P8 N29:P31 N24:N28 P24:P28 N32:XFD34 N11 G13:L15 H16 J16:L16 N22 P22 A22:H22 J22:L22 P11:P12 M12:O16 R22:XFD27 N23:P23 A6:L12 A23:L27 A17:L20 N17:P21 A35:L38 N35:P40 Q6:Q40 A40:L40 A39 F39:L39 A43:F44 F45:L45 R35:XFD55 A46:L55 N45:Q55">
    <cfRule type="expression" dxfId="80" priority="313" stopIfTrue="1">
      <formula>_xlfn.ISFORMULA(INDIRECT("rc",FALSE))</formula>
    </cfRule>
  </conditionalFormatting>
  <conditionalFormatting sqref="F14">
    <cfRule type="expression" dxfId="79" priority="312" stopIfTrue="1">
      <formula>_xlfn.ISFORMULA(INDIRECT("rc",FALSE))</formula>
    </cfRule>
  </conditionalFormatting>
  <conditionalFormatting sqref="F16">
    <cfRule type="expression" dxfId="78" priority="311" stopIfTrue="1">
      <formula>_xlfn.ISFORMULA(INDIRECT("rc",FALSE))</formula>
    </cfRule>
  </conditionalFormatting>
  <conditionalFormatting sqref="N173:IU173 N230:XFD232 N229:IU229 N234:XFD239 N233:IU233 N249:XFD251 N248:IU248 N253:XFD255 N252:IU252 N257:XFD259 N256:IU256 N261:XFD263 N260:IU260 N265:XFD267 N264:IU264 N269:XFD269 N268:IU268 N270:IU270 N241:XFD241 N240:IU240 N243:XFD243 N242:IU242 N244:IU244 N245:XFD247 N274:IU274 N278:IU278 N299:XFD299 N300:IU322 N332:IU334 N340:IU340 N374:XFD374 N363:IU373 N375:IU383 N389:XFD389 N387:IU388 N390:IU399 A14:B14 A15:E15 E14:F14 N384:XFD386 N275:XFD277 N271:XFD273 N341:XFD362 N335:XFD339 N323:XFD331 A13:F13 N174:XFD228 A28 A32:F33 N279:XFD288 N289:IU298 A34 F34 N400:XFD723 N109:IU109 A724:XFD65513 P14:IU15 P16:XFD16 N110:XFD172 N56:XFD108 R2:XFD4 A2:A4 F28:L28 A29:L31 R17:XFD21 R22:IU22 A5:XFD5 G32:L34 N9:XFD10 P6:XFD8 N29:P31 N24:N28 P24:P28 N32:XFD34 N11 G13:L15 A16:F16 J16:L16 H16 N22 P22 A22:H22 J22:L22 P11:XFD13 M12:O16 R23:XFD31 N23:P23 A6:L12 A23:L27 A17:L21 N17:P21 A35:L38 N35:P40 Q6:Q40 A40:L40 A39 F39:L39 A43:F44 F45:L45 R35:XFD55 A46:L55 N45:Q55">
    <cfRule type="containsText" dxfId="77" priority="304" stopIfTrue="1" operator="containsText" text="xyz">
      <formula>NOT(ISERROR(SEARCH("xyz",A2)))</formula>
    </cfRule>
  </conditionalFormatting>
  <conditionalFormatting sqref="M6:O8">
    <cfRule type="expression" dxfId="76" priority="56" stopIfTrue="1">
      <formula>_xlfn.ISFORMULA(INDIRECT("rc",FALSE))</formula>
    </cfRule>
  </conditionalFormatting>
  <conditionalFormatting sqref="M6:O8">
    <cfRule type="containsText" dxfId="75" priority="55" stopIfTrue="1" operator="containsText" text="xyz">
      <formula>NOT(ISERROR(SEARCH("xyz",M6)))</formula>
    </cfRule>
  </conditionalFormatting>
  <conditionalFormatting sqref="M17:M18 M20">
    <cfRule type="expression" dxfId="74" priority="54" stopIfTrue="1">
      <formula>_xlfn.ISFORMULA(INDIRECT("rc",FALSE))</formula>
    </cfRule>
  </conditionalFormatting>
  <conditionalFormatting sqref="M17:M18 M20">
    <cfRule type="containsText" dxfId="73" priority="53" stopIfTrue="1" operator="containsText" text="xyz">
      <formula>NOT(ISERROR(SEARCH("xyz",M17)))</formula>
    </cfRule>
  </conditionalFormatting>
  <conditionalFormatting sqref="M24:M28">
    <cfRule type="expression" dxfId="72" priority="52" stopIfTrue="1">
      <formula>_xlfn.ISFORMULA(INDIRECT("rc",FALSE))</formula>
    </cfRule>
  </conditionalFormatting>
  <conditionalFormatting sqref="M24:M28">
    <cfRule type="containsText" dxfId="71" priority="51" stopIfTrue="1" operator="containsText" text="xyz">
      <formula>NOT(ISERROR(SEARCH("xyz",M24)))</formula>
    </cfRule>
  </conditionalFormatting>
  <conditionalFormatting sqref="O24:O28">
    <cfRule type="expression" dxfId="70" priority="50" stopIfTrue="1">
      <formula>_xlfn.ISFORMULA(INDIRECT("rc",FALSE))</formula>
    </cfRule>
  </conditionalFormatting>
  <conditionalFormatting sqref="O24:O28">
    <cfRule type="containsText" dxfId="69" priority="49" stopIfTrue="1" operator="containsText" text="xyz">
      <formula>NOT(ISERROR(SEARCH("xyz",O24)))</formula>
    </cfRule>
  </conditionalFormatting>
  <conditionalFormatting sqref="M32:M34">
    <cfRule type="expression" dxfId="68" priority="48" stopIfTrue="1">
      <formula>_xlfn.ISFORMULA(INDIRECT("rc",FALSE))</formula>
    </cfRule>
  </conditionalFormatting>
  <conditionalFormatting sqref="M32:M34">
    <cfRule type="containsText" dxfId="67" priority="47" stopIfTrue="1" operator="containsText" text="xyz">
      <formula>NOT(ISERROR(SEARCH("xyz",M32)))</formula>
    </cfRule>
  </conditionalFormatting>
  <conditionalFormatting sqref="M37:M39">
    <cfRule type="expression" dxfId="66" priority="46" stopIfTrue="1">
      <formula>_xlfn.ISFORMULA(INDIRECT("rc",FALSE))</formula>
    </cfRule>
  </conditionalFormatting>
  <conditionalFormatting sqref="M37:M39">
    <cfRule type="containsText" dxfId="65" priority="45" stopIfTrue="1" operator="containsText" text="xyz">
      <formula>NOT(ISERROR(SEARCH("xyz",M37)))</formula>
    </cfRule>
  </conditionalFormatting>
  <conditionalFormatting sqref="M49:M50 M52">
    <cfRule type="expression" dxfId="64" priority="44" stopIfTrue="1">
      <formula>_xlfn.ISFORMULA(INDIRECT("rc",FALSE))</formula>
    </cfRule>
  </conditionalFormatting>
  <conditionalFormatting sqref="M49:M50 M52">
    <cfRule type="containsText" dxfId="63" priority="43" stopIfTrue="1" operator="containsText" text="xyz">
      <formula>NOT(ISERROR(SEARCH("xyz",M49)))</formula>
    </cfRule>
  </conditionalFormatting>
  <conditionalFormatting sqref="M11">
    <cfRule type="expression" dxfId="62" priority="42" stopIfTrue="1">
      <formula>_xlfn.ISFORMULA(INDIRECT("rc",FALSE))</formula>
    </cfRule>
  </conditionalFormatting>
  <conditionalFormatting sqref="M11">
    <cfRule type="containsText" dxfId="61" priority="41" stopIfTrue="1" operator="containsText" text="xyz">
      <formula>NOT(ISERROR(SEARCH("xyz",M11)))</formula>
    </cfRule>
  </conditionalFormatting>
  <conditionalFormatting sqref="O11">
    <cfRule type="expression" dxfId="60" priority="40" stopIfTrue="1">
      <formula>_xlfn.ISFORMULA(INDIRECT("rc",FALSE))</formula>
    </cfRule>
  </conditionalFormatting>
  <conditionalFormatting sqref="O11">
    <cfRule type="containsText" dxfId="59" priority="39" stopIfTrue="1" operator="containsText" text="xyz">
      <formula>NOT(ISERROR(SEARCH("xyz",O11)))</formula>
    </cfRule>
  </conditionalFormatting>
  <conditionalFormatting sqref="I16">
    <cfRule type="expression" dxfId="58" priority="36" stopIfTrue="1">
      <formula>_xlfn.ISFORMULA(INDIRECT("rc",FALSE))</formula>
    </cfRule>
  </conditionalFormatting>
  <conditionalFormatting sqref="I16">
    <cfRule type="containsText" dxfId="57" priority="35" stopIfTrue="1" operator="containsText" text="xyz">
      <formula>NOT(ISERROR(SEARCH("xyz",I16)))</formula>
    </cfRule>
  </conditionalFormatting>
  <conditionalFormatting sqref="G16">
    <cfRule type="expression" dxfId="56" priority="34" stopIfTrue="1">
      <formula>_xlfn.ISFORMULA(INDIRECT("rc",FALSE))</formula>
    </cfRule>
  </conditionalFormatting>
  <conditionalFormatting sqref="G16">
    <cfRule type="containsText" dxfId="55" priority="33" stopIfTrue="1" operator="containsText" text="xyz">
      <formula>NOT(ISERROR(SEARCH("xyz",G16)))</formula>
    </cfRule>
  </conditionalFormatting>
  <conditionalFormatting sqref="M22">
    <cfRule type="expression" dxfId="54" priority="32" stopIfTrue="1">
      <formula>_xlfn.ISFORMULA(INDIRECT("rc",FALSE))</formula>
    </cfRule>
  </conditionalFormatting>
  <conditionalFormatting sqref="M22">
    <cfRule type="containsText" dxfId="53" priority="31" stopIfTrue="1" operator="containsText" text="xyz">
      <formula>NOT(ISERROR(SEARCH("xyz",M22)))</formula>
    </cfRule>
  </conditionalFormatting>
  <conditionalFormatting sqref="O22">
    <cfRule type="expression" dxfId="52" priority="30" stopIfTrue="1">
      <formula>_xlfn.ISFORMULA(INDIRECT("rc",FALSE))</formula>
    </cfRule>
  </conditionalFormatting>
  <conditionalFormatting sqref="O22">
    <cfRule type="containsText" dxfId="51" priority="29" stopIfTrue="1" operator="containsText" text="xyz">
      <formula>NOT(ISERROR(SEARCH("xyz",O22)))</formula>
    </cfRule>
  </conditionalFormatting>
  <conditionalFormatting sqref="I22">
    <cfRule type="expression" dxfId="50" priority="28" stopIfTrue="1">
      <formula>_xlfn.ISFORMULA(INDIRECT("rc",FALSE))</formula>
    </cfRule>
  </conditionalFormatting>
  <conditionalFormatting sqref="I22">
    <cfRule type="containsText" dxfId="49" priority="27" stopIfTrue="1" operator="containsText" text="xyz">
      <formula>NOT(ISERROR(SEARCH("xyz",I22)))</formula>
    </cfRule>
  </conditionalFormatting>
  <conditionalFormatting sqref="M23">
    <cfRule type="expression" dxfId="48" priority="26" stopIfTrue="1">
      <formula>_xlfn.ISFORMULA(INDIRECT("rc",FALSE))</formula>
    </cfRule>
  </conditionalFormatting>
  <conditionalFormatting sqref="M23">
    <cfRule type="containsText" dxfId="47" priority="25" stopIfTrue="1" operator="containsText" text="xyz">
      <formula>NOT(ISERROR(SEARCH("xyz",M23)))</formula>
    </cfRule>
  </conditionalFormatting>
  <conditionalFormatting sqref="M36">
    <cfRule type="expression" dxfId="46" priority="24" stopIfTrue="1">
      <formula>_xlfn.ISFORMULA(INDIRECT("rc",FALSE))</formula>
    </cfRule>
  </conditionalFormatting>
  <conditionalFormatting sqref="M36">
    <cfRule type="containsText" dxfId="45" priority="23" stopIfTrue="1" operator="containsText" text="xyz">
      <formula>NOT(ISERROR(SEARCH("xyz",M36)))</formula>
    </cfRule>
  </conditionalFormatting>
  <conditionalFormatting sqref="M48">
    <cfRule type="expression" dxfId="44" priority="20" stopIfTrue="1">
      <formula>_xlfn.ISFORMULA(INDIRECT("rc",FALSE))</formula>
    </cfRule>
  </conditionalFormatting>
  <conditionalFormatting sqref="M48">
    <cfRule type="containsText" dxfId="43" priority="19" stopIfTrue="1" operator="containsText" text="xyz">
      <formula>NOT(ISERROR(SEARCH("xyz",M48)))</formula>
    </cfRule>
  </conditionalFormatting>
  <conditionalFormatting sqref="A1">
    <cfRule type="expression" dxfId="42" priority="18" stopIfTrue="1">
      <formula>_xlfn.ISFORMULA(INDIRECT("rc",FALSE))</formula>
    </cfRule>
  </conditionalFormatting>
  <conditionalFormatting sqref="A1">
    <cfRule type="containsText" dxfId="41" priority="17" stopIfTrue="1" operator="containsText" text="xyz">
      <formula>NOT(ISERROR(SEARCH("xyz",A1)))</formula>
    </cfRule>
  </conditionalFormatting>
  <conditionalFormatting sqref="M19">
    <cfRule type="expression" dxfId="40" priority="16" stopIfTrue="1">
      <formula>_xlfn.ISFORMULA(INDIRECT("rc",FALSE))</formula>
    </cfRule>
  </conditionalFormatting>
  <conditionalFormatting sqref="M19">
    <cfRule type="containsText" dxfId="39" priority="15" stopIfTrue="1" operator="containsText" text="xyz">
      <formula>NOT(ISERROR(SEARCH("xyz",M19)))</formula>
    </cfRule>
  </conditionalFormatting>
  <conditionalFormatting sqref="N41:Q42 A41:L42">
    <cfRule type="expression" dxfId="38" priority="12" stopIfTrue="1">
      <formula>_xlfn.ISFORMULA(INDIRECT("rc",FALSE))</formula>
    </cfRule>
  </conditionalFormatting>
  <conditionalFormatting sqref="N41:Q42 A41:L42">
    <cfRule type="containsText" dxfId="37" priority="11" stopIfTrue="1" operator="containsText" text="xyz">
      <formula>NOT(ISERROR(SEARCH("xyz",A41)))</formula>
    </cfRule>
  </conditionalFormatting>
  <conditionalFormatting sqref="G43:L44 N43:Q44">
    <cfRule type="expression" dxfId="36" priority="10" stopIfTrue="1">
      <formula>_xlfn.ISFORMULA(INDIRECT("rc",FALSE))</formula>
    </cfRule>
  </conditionalFormatting>
  <conditionalFormatting sqref="G43:L44 N43:Q44">
    <cfRule type="containsText" dxfId="35" priority="9" stopIfTrue="1" operator="containsText" text="xyz">
      <formula>NOT(ISERROR(SEARCH("xyz",G43)))</formula>
    </cfRule>
  </conditionalFormatting>
  <conditionalFormatting sqref="M43:M44">
    <cfRule type="expression" dxfId="34" priority="8" stopIfTrue="1">
      <formula>_xlfn.ISFORMULA(INDIRECT("rc",FALSE))</formula>
    </cfRule>
  </conditionalFormatting>
  <conditionalFormatting sqref="M43:M44">
    <cfRule type="containsText" dxfId="33" priority="7" stopIfTrue="1" operator="containsText" text="xyz">
      <formula>NOT(ISERROR(SEARCH("xyz",M43)))</formula>
    </cfRule>
  </conditionalFormatting>
  <conditionalFormatting sqref="A45">
    <cfRule type="expression" dxfId="32" priority="6" stopIfTrue="1">
      <formula>_xlfn.ISFORMULA(INDIRECT("rc",FALSE))</formula>
    </cfRule>
  </conditionalFormatting>
  <conditionalFormatting sqref="A45">
    <cfRule type="containsText" dxfId="31" priority="5" stopIfTrue="1" operator="containsText" text="xyz">
      <formula>NOT(ISERROR(SEARCH("xyz",A45)))</formula>
    </cfRule>
  </conditionalFormatting>
  <conditionalFormatting sqref="M45">
    <cfRule type="expression" dxfId="30" priority="4" stopIfTrue="1">
      <formula>_xlfn.ISFORMULA(INDIRECT("rc",FALSE))</formula>
    </cfRule>
  </conditionalFormatting>
  <conditionalFormatting sqref="M45">
    <cfRule type="containsText" dxfId="29" priority="3" stopIfTrue="1" operator="containsText" text="xyz">
      <formula>NOT(ISERROR(SEARCH("xyz",M45)))</formula>
    </cfRule>
  </conditionalFormatting>
  <conditionalFormatting sqref="M51">
    <cfRule type="expression" dxfId="28" priority="2" stopIfTrue="1">
      <formula>_xlfn.ISFORMULA(INDIRECT("rc",FALSE))</formula>
    </cfRule>
  </conditionalFormatting>
  <conditionalFormatting sqref="M51">
    <cfRule type="containsText" dxfId="27" priority="1" stopIfTrue="1" operator="containsText" text="xyz">
      <formula>NOT(ISERROR(SEARCH("xyz",M51)))</formula>
    </cfRule>
  </conditionalFormatting>
  <pageMargins left="0.47244094488188981" right="0.47244094488188981" top="0.39370078740157483" bottom="0.78740157480314965" header="0.39370078740157483" footer="0.39370078740157483"/>
  <pageSetup paperSize="9" firstPageNumber="9" orientation="landscape" blackAndWhite="1" useFirstPageNumber="1" r:id="rId1"/>
  <headerFooter alignWithMargins="0">
    <oddFooter>&amp;C&amp;"Verdana,Regular"&amp;P</oddFooter>
  </headerFooter>
  <rowBreaks count="2" manualBreakCount="2">
    <brk id="55" max="16383" man="1"/>
    <brk id="1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A2D30-EBD4-4192-AFED-E276D7B18682}">
  <dimension ref="A1:R137"/>
  <sheetViews>
    <sheetView topLeftCell="A32" workbookViewId="0">
      <selection activeCell="A61" sqref="A61:M63"/>
    </sheetView>
  </sheetViews>
  <sheetFormatPr defaultColWidth="9.109375" defaultRowHeight="14.4" x14ac:dyDescent="0.3"/>
  <cols>
    <col min="1" max="2" width="2.6640625" style="5" customWidth="1"/>
    <col min="3" max="3" width="9.109375" style="5"/>
    <col min="4" max="4" width="10.6640625" style="5" customWidth="1"/>
    <col min="5" max="5" width="9.6640625" style="5" customWidth="1"/>
    <col min="6" max="6" width="3.6640625" style="5" customWidth="1"/>
    <col min="7" max="7" width="11.33203125" style="5" customWidth="1"/>
    <col min="8" max="8" width="3.6640625" style="5" customWidth="1"/>
    <col min="9" max="9" width="11.33203125" style="5" customWidth="1"/>
    <col min="10" max="10" width="3.33203125" style="5" customWidth="1"/>
    <col min="11" max="11" width="11.33203125" style="5" customWidth="1"/>
    <col min="12" max="12" width="3.33203125" style="5" customWidth="1"/>
    <col min="13" max="13" width="11.33203125" style="5" customWidth="1"/>
    <col min="14" max="16384" width="9.109375" style="5"/>
  </cols>
  <sheetData>
    <row r="1" spans="1:17" ht="17.399999999999999" x14ac:dyDescent="0.35">
      <c r="A1" s="70" t="s">
        <v>76</v>
      </c>
      <c r="B1" s="70"/>
      <c r="C1" s="70"/>
      <c r="D1" s="70"/>
      <c r="E1" s="70"/>
      <c r="F1" s="70"/>
      <c r="G1" s="70"/>
      <c r="H1" s="70"/>
      <c r="I1" s="70"/>
      <c r="J1" s="70"/>
      <c r="K1" s="70"/>
      <c r="L1" s="70"/>
      <c r="M1" s="70"/>
      <c r="N1" s="67"/>
      <c r="O1" s="67"/>
      <c r="P1" s="67"/>
      <c r="Q1" s="67"/>
    </row>
    <row r="2" spans="1:17" ht="17.399999999999999" x14ac:dyDescent="0.35">
      <c r="A2" s="70" t="s">
        <v>71</v>
      </c>
      <c r="B2" s="70"/>
      <c r="C2" s="70"/>
      <c r="D2" s="70"/>
      <c r="E2" s="70"/>
      <c r="F2" s="70"/>
      <c r="G2" s="70"/>
      <c r="H2" s="70"/>
      <c r="I2" s="70"/>
      <c r="J2" s="70"/>
      <c r="K2" s="70"/>
      <c r="L2" s="70"/>
      <c r="M2" s="70"/>
    </row>
    <row r="3" spans="1:17" ht="17.399999999999999" x14ac:dyDescent="0.35">
      <c r="A3" s="70" t="s">
        <v>72</v>
      </c>
      <c r="B3" s="70"/>
      <c r="C3" s="70"/>
      <c r="D3" s="70"/>
      <c r="E3" s="70"/>
      <c r="F3" s="70"/>
      <c r="G3" s="70"/>
      <c r="H3" s="70"/>
      <c r="I3" s="70"/>
      <c r="J3" s="70"/>
      <c r="K3" s="70"/>
      <c r="L3" s="70"/>
      <c r="M3" s="70"/>
    </row>
    <row r="4" spans="1:17" x14ac:dyDescent="0.3">
      <c r="A4" s="1"/>
      <c r="B4" s="2"/>
      <c r="C4" s="2"/>
      <c r="D4" s="2"/>
      <c r="E4" s="2"/>
      <c r="F4" s="2"/>
      <c r="G4" s="2"/>
      <c r="H4" s="2"/>
      <c r="I4" s="2"/>
      <c r="J4" s="2"/>
      <c r="K4" s="4"/>
      <c r="L4" s="4"/>
      <c r="M4" s="4"/>
    </row>
    <row r="5" spans="1:17" x14ac:dyDescent="0.3">
      <c r="A5" s="1"/>
      <c r="B5" s="2"/>
      <c r="C5" s="2"/>
      <c r="D5" s="2"/>
      <c r="E5" s="2"/>
      <c r="F5" s="2"/>
      <c r="G5" s="2"/>
      <c r="H5" s="2"/>
      <c r="I5" s="2"/>
      <c r="J5" s="2"/>
      <c r="K5" s="85"/>
      <c r="L5" s="85"/>
      <c r="M5" s="85"/>
    </row>
    <row r="6" spans="1:17" x14ac:dyDescent="0.3">
      <c r="A6" s="1"/>
      <c r="B6" s="2"/>
      <c r="C6" s="2"/>
      <c r="D6" s="2"/>
      <c r="E6" s="2"/>
      <c r="F6" s="19" t="s">
        <v>3</v>
      </c>
      <c r="G6" s="83">
        <v>2022</v>
      </c>
      <c r="H6" s="83"/>
      <c r="I6" s="83"/>
      <c r="J6" s="63"/>
      <c r="K6" s="84">
        <v>2021</v>
      </c>
      <c r="L6" s="84"/>
      <c r="M6" s="84"/>
    </row>
    <row r="7" spans="1:17" x14ac:dyDescent="0.3">
      <c r="A7" s="1"/>
      <c r="B7" s="2"/>
      <c r="C7" s="2"/>
      <c r="D7" s="2"/>
      <c r="E7" s="2"/>
      <c r="F7" s="2"/>
      <c r="G7" s="3" t="s">
        <v>4</v>
      </c>
      <c r="H7" s="3"/>
      <c r="I7" s="3" t="s">
        <v>4</v>
      </c>
      <c r="J7" s="3"/>
      <c r="K7" s="8" t="s">
        <v>4</v>
      </c>
      <c r="L7" s="8"/>
      <c r="M7" s="8" t="s">
        <v>4</v>
      </c>
    </row>
    <row r="8" spans="1:17" x14ac:dyDescent="0.3">
      <c r="A8" s="6" t="s">
        <v>6</v>
      </c>
      <c r="B8" s="7"/>
      <c r="C8" s="2"/>
      <c r="D8" s="2"/>
      <c r="E8" s="2"/>
      <c r="F8" s="3"/>
      <c r="G8" s="2"/>
      <c r="H8" s="2"/>
      <c r="I8" s="2"/>
      <c r="J8" s="2"/>
      <c r="K8" s="4"/>
      <c r="L8" s="4"/>
      <c r="M8" s="4"/>
    </row>
    <row r="9" spans="1:17" x14ac:dyDescent="0.3">
      <c r="A9" s="1" t="s">
        <v>7</v>
      </c>
      <c r="B9" s="2"/>
      <c r="C9" s="2"/>
      <c r="D9" s="2"/>
      <c r="E9" s="2"/>
      <c r="F9" s="21"/>
      <c r="G9" s="2"/>
      <c r="H9" s="2"/>
      <c r="I9" s="2">
        <v>610214</v>
      </c>
      <c r="J9" s="2"/>
      <c r="K9" s="4"/>
      <c r="L9" s="4"/>
      <c r="M9" s="4">
        <v>632999</v>
      </c>
    </row>
    <row r="10" spans="1:17" hidden="1" x14ac:dyDescent="0.3">
      <c r="A10" s="1" t="s">
        <v>21</v>
      </c>
      <c r="B10" s="2"/>
      <c r="C10" s="2"/>
      <c r="D10" s="2"/>
      <c r="E10" s="2"/>
      <c r="F10" s="21"/>
      <c r="G10" s="2"/>
      <c r="H10" s="2"/>
      <c r="I10" s="2" t="e">
        <f>#REF!</f>
        <v>#REF!</v>
      </c>
      <c r="J10" s="2"/>
      <c r="K10" s="4"/>
      <c r="L10" s="4"/>
      <c r="M10" s="4" t="e">
        <f>#REF!</f>
        <v>#REF!</v>
      </c>
    </row>
    <row r="11" spans="1:17" hidden="1" x14ac:dyDescent="0.3">
      <c r="A11" s="1"/>
      <c r="B11" s="2"/>
      <c r="C11" s="2"/>
      <c r="D11" s="2"/>
      <c r="E11" s="2"/>
      <c r="F11" s="2"/>
      <c r="G11" s="2"/>
      <c r="H11" s="2"/>
      <c r="I11" s="17"/>
      <c r="J11" s="10"/>
      <c r="K11" s="2"/>
      <c r="L11" s="2"/>
      <c r="M11" s="18"/>
    </row>
    <row r="12" spans="1:17" hidden="1" x14ac:dyDescent="0.3">
      <c r="A12" s="1"/>
      <c r="B12" s="2"/>
      <c r="C12" s="2"/>
      <c r="D12" s="2"/>
      <c r="E12" s="2"/>
      <c r="F12" s="2"/>
      <c r="G12" s="2"/>
      <c r="H12" s="2"/>
      <c r="I12" s="2"/>
      <c r="J12" s="2"/>
      <c r="K12" s="2"/>
      <c r="L12" s="2"/>
      <c r="M12" s="4"/>
    </row>
    <row r="13" spans="1:17" hidden="1" x14ac:dyDescent="0.3">
      <c r="A13" s="6" t="s">
        <v>22</v>
      </c>
      <c r="B13" s="2"/>
      <c r="C13" s="2"/>
      <c r="D13" s="2"/>
      <c r="E13" s="2"/>
      <c r="F13" s="2"/>
      <c r="G13" s="2"/>
      <c r="H13" s="2"/>
      <c r="I13" s="7" t="e">
        <f>SUM(I9:I10)</f>
        <v>#REF!</v>
      </c>
      <c r="J13" s="7"/>
      <c r="K13" s="22"/>
      <c r="L13" s="22"/>
      <c r="M13" s="22" t="e">
        <f>SUM(M9:M10)</f>
        <v>#REF!</v>
      </c>
    </row>
    <row r="14" spans="1:17" x14ac:dyDescent="0.3">
      <c r="A14" s="1"/>
      <c r="B14" s="2"/>
      <c r="C14" s="2"/>
      <c r="D14" s="2"/>
      <c r="E14" s="2"/>
      <c r="F14" s="2"/>
      <c r="G14" s="2"/>
      <c r="H14" s="2"/>
      <c r="I14" s="2"/>
      <c r="J14" s="2"/>
      <c r="K14" s="4"/>
      <c r="L14" s="4"/>
      <c r="M14" s="4"/>
    </row>
    <row r="15" spans="1:17" x14ac:dyDescent="0.3">
      <c r="A15" s="6" t="s">
        <v>8</v>
      </c>
      <c r="B15" s="7"/>
      <c r="C15" s="2"/>
      <c r="D15" s="2"/>
      <c r="E15" s="2"/>
      <c r="F15" s="3"/>
      <c r="G15" s="2"/>
      <c r="H15" s="2"/>
      <c r="I15" s="2"/>
      <c r="J15" s="2"/>
      <c r="K15" s="4"/>
      <c r="L15" s="4"/>
      <c r="M15" s="4"/>
    </row>
    <row r="16" spans="1:17" x14ac:dyDescent="0.3">
      <c r="A16" s="1" t="s">
        <v>9</v>
      </c>
      <c r="B16" s="2"/>
      <c r="C16" s="2"/>
      <c r="D16" s="2"/>
      <c r="E16" s="2"/>
      <c r="F16" s="21"/>
      <c r="G16" s="2">
        <v>23470</v>
      </c>
      <c r="H16" s="2"/>
      <c r="I16" s="2"/>
      <c r="J16" s="2"/>
      <c r="K16" s="4">
        <v>78501</v>
      </c>
      <c r="L16" s="4"/>
      <c r="M16" s="4"/>
    </row>
    <row r="17" spans="1:13" x14ac:dyDescent="0.3">
      <c r="A17" s="1" t="s">
        <v>10</v>
      </c>
      <c r="B17" s="2"/>
      <c r="C17" s="2"/>
      <c r="D17" s="2"/>
      <c r="E17" s="2"/>
      <c r="F17" s="3"/>
      <c r="G17" s="2">
        <v>125612</v>
      </c>
      <c r="H17" s="2"/>
      <c r="I17" s="2"/>
      <c r="J17" s="2"/>
      <c r="K17" s="4">
        <v>226325</v>
      </c>
      <c r="L17" s="11"/>
      <c r="M17" s="4"/>
    </row>
    <row r="18" spans="1:13" ht="6" customHeight="1" x14ac:dyDescent="0.3">
      <c r="A18" s="1"/>
      <c r="B18" s="2"/>
      <c r="C18" s="2"/>
      <c r="D18" s="2"/>
      <c r="E18" s="2"/>
      <c r="F18" s="3"/>
      <c r="G18" s="17"/>
      <c r="H18" s="10"/>
      <c r="I18" s="2"/>
      <c r="J18" s="2"/>
      <c r="K18" s="18"/>
      <c r="L18" s="11"/>
      <c r="M18" s="4"/>
    </row>
    <row r="19" spans="1:13" ht="6" customHeight="1" x14ac:dyDescent="0.3">
      <c r="A19" s="1"/>
      <c r="B19" s="2"/>
      <c r="C19" s="2"/>
      <c r="D19" s="2"/>
      <c r="E19" s="2"/>
      <c r="F19" s="2"/>
      <c r="G19" s="2"/>
      <c r="H19" s="2"/>
      <c r="I19" s="2"/>
      <c r="J19" s="2"/>
      <c r="K19" s="4"/>
      <c r="L19" s="4"/>
      <c r="M19" s="4"/>
    </row>
    <row r="20" spans="1:13" x14ac:dyDescent="0.3">
      <c r="A20" s="6" t="s">
        <v>23</v>
      </c>
      <c r="B20" s="7"/>
      <c r="C20" s="7"/>
      <c r="D20" s="7"/>
      <c r="E20" s="7"/>
      <c r="F20" s="7"/>
      <c r="G20" s="23">
        <f>SUM(G16:G17)</f>
        <v>149082</v>
      </c>
      <c r="H20" s="23"/>
      <c r="I20" s="23"/>
      <c r="J20" s="23"/>
      <c r="K20" s="24">
        <f>SUM(K16:K17)</f>
        <v>304826</v>
      </c>
      <c r="L20" s="11"/>
      <c r="M20" s="4"/>
    </row>
    <row r="21" spans="1:13" x14ac:dyDescent="0.3">
      <c r="A21" s="1"/>
      <c r="B21" s="2"/>
      <c r="C21" s="2"/>
      <c r="D21" s="2"/>
      <c r="E21" s="2"/>
      <c r="F21" s="2"/>
      <c r="G21" s="10"/>
      <c r="H21" s="10"/>
      <c r="I21" s="10"/>
      <c r="J21" s="10"/>
      <c r="K21" s="11"/>
      <c r="L21" s="11"/>
      <c r="M21" s="4"/>
    </row>
    <row r="22" spans="1:13" x14ac:dyDescent="0.3">
      <c r="A22" s="6" t="s">
        <v>42</v>
      </c>
      <c r="B22" s="2"/>
      <c r="C22" s="2"/>
      <c r="D22" s="2"/>
      <c r="E22" s="2"/>
      <c r="F22" s="2"/>
      <c r="G22" s="10"/>
      <c r="H22" s="10"/>
      <c r="I22" s="10"/>
      <c r="J22" s="10"/>
      <c r="K22" s="11"/>
      <c r="L22" s="11"/>
      <c r="M22" s="4"/>
    </row>
    <row r="23" spans="1:13" x14ac:dyDescent="0.3">
      <c r="A23" s="1" t="s">
        <v>43</v>
      </c>
      <c r="B23" s="7"/>
      <c r="C23" s="2"/>
      <c r="D23" s="2"/>
      <c r="E23" s="2"/>
      <c r="F23" s="3"/>
      <c r="G23" s="2"/>
      <c r="H23" s="2"/>
      <c r="I23" s="2"/>
      <c r="J23" s="2"/>
      <c r="K23" s="4"/>
      <c r="L23" s="4"/>
      <c r="M23" s="4"/>
    </row>
    <row r="24" spans="1:13" x14ac:dyDescent="0.3">
      <c r="A24" s="1"/>
      <c r="B24" s="2" t="s">
        <v>11</v>
      </c>
      <c r="C24" s="2"/>
      <c r="D24" s="2"/>
      <c r="E24" s="2"/>
      <c r="F24" s="21"/>
      <c r="G24" s="10">
        <v>-51760</v>
      </c>
      <c r="H24" s="10"/>
      <c r="I24" s="10"/>
      <c r="J24" s="10"/>
      <c r="K24" s="11">
        <v>-35122</v>
      </c>
      <c r="L24" s="11"/>
      <c r="M24" s="4"/>
    </row>
    <row r="25" spans="1:13" ht="6" customHeight="1" x14ac:dyDescent="0.3">
      <c r="A25" s="1"/>
      <c r="B25" s="2"/>
      <c r="C25" s="7"/>
      <c r="D25" s="2"/>
      <c r="E25" s="2"/>
      <c r="F25" s="3"/>
      <c r="G25" s="17"/>
      <c r="H25" s="10"/>
      <c r="I25" s="10"/>
      <c r="J25" s="10"/>
      <c r="K25" s="18"/>
      <c r="L25" s="11"/>
      <c r="M25" s="4"/>
    </row>
    <row r="26" spans="1:13" ht="6" customHeight="1" x14ac:dyDescent="0.3">
      <c r="A26" s="1"/>
      <c r="B26" s="2"/>
      <c r="C26" s="2"/>
      <c r="D26" s="2"/>
      <c r="E26" s="2"/>
      <c r="F26" s="2"/>
      <c r="G26" s="2"/>
      <c r="H26" s="2"/>
      <c r="I26" s="2"/>
      <c r="J26" s="2"/>
      <c r="K26" s="4"/>
      <c r="L26" s="4"/>
      <c r="M26" s="4"/>
    </row>
    <row r="27" spans="1:13" x14ac:dyDescent="0.3">
      <c r="A27" s="6" t="s">
        <v>44</v>
      </c>
      <c r="B27" s="7"/>
      <c r="C27" s="2"/>
      <c r="D27" s="2"/>
      <c r="E27" s="2"/>
      <c r="F27" s="2"/>
      <c r="G27" s="2"/>
      <c r="H27" s="2"/>
      <c r="I27" s="23">
        <f>+G20+G24</f>
        <v>97322</v>
      </c>
      <c r="J27" s="23"/>
      <c r="K27" s="24"/>
      <c r="L27" s="24"/>
      <c r="M27" s="24">
        <f>+K20+K24</f>
        <v>269704</v>
      </c>
    </row>
    <row r="28" spans="1:13" x14ac:dyDescent="0.3">
      <c r="A28" s="6"/>
      <c r="B28" s="7"/>
      <c r="C28" s="2"/>
      <c r="D28" s="2"/>
      <c r="E28" s="2"/>
      <c r="F28" s="2"/>
      <c r="G28" s="2"/>
      <c r="H28" s="2"/>
      <c r="I28" s="17"/>
      <c r="J28" s="10"/>
      <c r="K28" s="4"/>
      <c r="L28" s="4"/>
      <c r="M28" s="18"/>
    </row>
    <row r="29" spans="1:13" x14ac:dyDescent="0.3">
      <c r="A29" s="6"/>
      <c r="B29" s="7"/>
      <c r="C29" s="2"/>
      <c r="D29" s="2"/>
      <c r="E29" s="2"/>
      <c r="F29" s="2"/>
      <c r="G29" s="2"/>
      <c r="H29" s="2"/>
      <c r="I29" s="10"/>
      <c r="J29" s="10"/>
      <c r="K29" s="4"/>
      <c r="L29" s="4"/>
      <c r="M29" s="11"/>
    </row>
    <row r="30" spans="1:13" x14ac:dyDescent="0.3">
      <c r="A30" s="6" t="s">
        <v>12</v>
      </c>
      <c r="B30" s="7"/>
      <c r="C30" s="2"/>
      <c r="D30" s="2"/>
      <c r="E30" s="2"/>
      <c r="F30" s="2"/>
      <c r="G30" s="2"/>
      <c r="H30" s="2"/>
      <c r="I30" s="10">
        <f>I27+I9</f>
        <v>707536</v>
      </c>
      <c r="J30" s="10"/>
      <c r="K30" s="4"/>
      <c r="L30" s="4"/>
      <c r="M30" s="11">
        <f>M27+M9</f>
        <v>902703</v>
      </c>
    </row>
    <row r="31" spans="1:13" x14ac:dyDescent="0.3">
      <c r="A31" s="6"/>
      <c r="B31" s="7"/>
      <c r="C31" s="2"/>
      <c r="D31" s="2"/>
      <c r="E31" s="2"/>
      <c r="F31" s="2"/>
      <c r="G31" s="2"/>
      <c r="H31" s="2"/>
      <c r="I31" s="10"/>
      <c r="J31" s="10"/>
      <c r="K31" s="4"/>
      <c r="L31" s="4"/>
      <c r="M31" s="11"/>
    </row>
    <row r="32" spans="1:13" x14ac:dyDescent="0.3">
      <c r="A32" s="1" t="s">
        <v>43</v>
      </c>
      <c r="B32" s="7"/>
      <c r="C32" s="2"/>
      <c r="D32" s="2"/>
      <c r="E32" s="2"/>
      <c r="F32" s="2"/>
      <c r="G32" s="2"/>
      <c r="H32" s="2"/>
      <c r="I32" s="2"/>
      <c r="J32" s="2"/>
      <c r="K32" s="4"/>
      <c r="L32" s="4"/>
      <c r="M32" s="4"/>
    </row>
    <row r="33" spans="1:18" x14ac:dyDescent="0.3">
      <c r="A33" s="1"/>
      <c r="B33" s="2" t="s">
        <v>45</v>
      </c>
      <c r="C33" s="2"/>
      <c r="D33" s="2"/>
      <c r="E33" s="2"/>
      <c r="F33" s="21"/>
      <c r="G33" s="2"/>
      <c r="H33" s="2"/>
      <c r="I33" s="2">
        <v>-198515</v>
      </c>
      <c r="J33" s="2"/>
      <c r="K33" s="4"/>
      <c r="L33" s="4"/>
      <c r="M33" s="4">
        <v>-308414</v>
      </c>
    </row>
    <row r="34" spans="1:18" ht="6" customHeight="1" x14ac:dyDescent="0.3">
      <c r="A34" s="1"/>
      <c r="B34" s="2"/>
      <c r="C34" s="2"/>
      <c r="D34" s="2"/>
      <c r="E34" s="2"/>
      <c r="F34" s="2"/>
      <c r="G34" s="2"/>
      <c r="H34" s="2"/>
      <c r="I34" s="17"/>
      <c r="J34" s="10"/>
      <c r="K34" s="4"/>
      <c r="L34" s="4"/>
      <c r="M34" s="18"/>
    </row>
    <row r="35" spans="1:18" ht="6" customHeight="1" x14ac:dyDescent="0.3">
      <c r="A35" s="1"/>
      <c r="B35" s="2"/>
      <c r="C35" s="2"/>
      <c r="D35" s="2"/>
      <c r="E35" s="2"/>
      <c r="F35" s="2"/>
      <c r="G35" s="2"/>
      <c r="H35" s="2"/>
      <c r="I35" s="10"/>
      <c r="J35" s="10"/>
      <c r="K35" s="4"/>
      <c r="L35" s="4"/>
      <c r="M35" s="11"/>
    </row>
    <row r="36" spans="1:18" x14ac:dyDescent="0.3">
      <c r="A36" s="6" t="s">
        <v>24</v>
      </c>
      <c r="B36" s="7"/>
      <c r="C36" s="2"/>
      <c r="D36" s="2"/>
      <c r="E36" s="2"/>
      <c r="F36" s="2"/>
      <c r="G36" s="19"/>
      <c r="H36" s="19"/>
      <c r="I36" s="23">
        <f>SUM(I30:I33)</f>
        <v>509021</v>
      </c>
      <c r="J36" s="23"/>
      <c r="K36" s="24"/>
      <c r="L36" s="24"/>
      <c r="M36" s="24">
        <f>SUM(M30:M33)</f>
        <v>594289</v>
      </c>
      <c r="P36" s="57"/>
      <c r="R36" s="57"/>
    </row>
    <row r="37" spans="1:18" ht="6" customHeight="1" thickBot="1" x14ac:dyDescent="0.35">
      <c r="A37" s="1"/>
      <c r="B37" s="2"/>
      <c r="C37" s="2"/>
      <c r="D37" s="2"/>
      <c r="E37" s="2"/>
      <c r="F37" s="2"/>
      <c r="G37" s="2"/>
      <c r="H37" s="2"/>
      <c r="I37" s="14"/>
      <c r="J37" s="10"/>
      <c r="K37" s="4"/>
      <c r="L37" s="4"/>
      <c r="M37" s="15"/>
    </row>
    <row r="38" spans="1:18" ht="15" thickTop="1" x14ac:dyDescent="0.3">
      <c r="A38" s="1"/>
      <c r="B38" s="2"/>
      <c r="C38" s="2"/>
      <c r="D38" s="2"/>
      <c r="E38" s="2"/>
      <c r="F38" s="2"/>
      <c r="G38" s="2"/>
      <c r="H38" s="2"/>
      <c r="I38" s="2"/>
      <c r="J38" s="2"/>
      <c r="K38" s="4"/>
      <c r="L38" s="4"/>
      <c r="M38" s="4"/>
    </row>
    <row r="39" spans="1:18" x14ac:dyDescent="0.3">
      <c r="A39" s="6" t="s">
        <v>25</v>
      </c>
      <c r="B39" s="7"/>
      <c r="C39" s="2"/>
      <c r="D39" s="2"/>
      <c r="E39" s="2"/>
      <c r="F39" s="2"/>
      <c r="G39" s="2"/>
      <c r="H39" s="2"/>
      <c r="I39" s="2"/>
      <c r="J39" s="2"/>
      <c r="K39" s="4"/>
      <c r="L39" s="4"/>
      <c r="M39" s="4"/>
    </row>
    <row r="40" spans="1:18" x14ac:dyDescent="0.3">
      <c r="A40" s="54" t="s">
        <v>61</v>
      </c>
      <c r="B40" s="2"/>
      <c r="C40" s="2"/>
      <c r="D40" s="2"/>
      <c r="E40" s="2"/>
      <c r="F40" s="55"/>
      <c r="G40" s="2"/>
      <c r="H40" s="2"/>
      <c r="I40" s="2">
        <v>320450</v>
      </c>
      <c r="J40" s="2"/>
      <c r="K40" s="4"/>
      <c r="L40" s="4"/>
      <c r="M40" s="4">
        <v>266000</v>
      </c>
    </row>
    <row r="41" spans="1:18" x14ac:dyDescent="0.3">
      <c r="A41" s="1" t="s">
        <v>26</v>
      </c>
      <c r="B41" s="2"/>
      <c r="C41" s="2"/>
      <c r="D41" s="2"/>
      <c r="E41" s="2"/>
      <c r="F41" s="21"/>
      <c r="G41" s="2"/>
      <c r="H41" s="3"/>
      <c r="I41" s="2">
        <f>I88</f>
        <v>19321</v>
      </c>
      <c r="J41" s="2"/>
      <c r="K41" s="2"/>
      <c r="L41" s="2"/>
      <c r="M41" s="4">
        <f>SOFA!M51</f>
        <v>2965</v>
      </c>
    </row>
    <row r="42" spans="1:18" ht="6" customHeight="1" x14ac:dyDescent="0.3">
      <c r="A42" s="62"/>
      <c r="B42" s="2"/>
      <c r="C42" s="2"/>
      <c r="D42" s="2"/>
      <c r="E42" s="2"/>
      <c r="F42" s="21"/>
      <c r="G42" s="2"/>
      <c r="H42" s="55"/>
      <c r="I42" s="25"/>
      <c r="J42" s="2"/>
      <c r="K42" s="2"/>
      <c r="L42" s="2"/>
      <c r="M42" s="18"/>
    </row>
    <row r="43" spans="1:18" ht="6" customHeight="1" x14ac:dyDescent="0.3">
      <c r="A43" s="62"/>
      <c r="B43" s="2"/>
      <c r="C43" s="2"/>
      <c r="D43" s="2"/>
      <c r="E43" s="2"/>
      <c r="F43" s="21"/>
      <c r="G43" s="2"/>
      <c r="H43" s="55"/>
      <c r="I43" s="2"/>
      <c r="J43" s="2"/>
      <c r="K43" s="4"/>
      <c r="L43" s="4"/>
      <c r="M43" s="4"/>
    </row>
    <row r="44" spans="1:18" x14ac:dyDescent="0.3">
      <c r="A44" s="62" t="s">
        <v>86</v>
      </c>
      <c r="B44" s="2"/>
      <c r="C44" s="2"/>
      <c r="D44" s="2"/>
      <c r="E44" s="2"/>
      <c r="F44" s="21"/>
      <c r="G44" s="2"/>
      <c r="H44" s="55"/>
      <c r="I44" s="2">
        <f>SUM(I40:I41)</f>
        <v>339771</v>
      </c>
      <c r="J44" s="2"/>
      <c r="K44" s="2"/>
      <c r="L44" s="2"/>
      <c r="M44" s="4">
        <f>SUM(M40:M41)</f>
        <v>268965</v>
      </c>
    </row>
    <row r="45" spans="1:18" x14ac:dyDescent="0.3">
      <c r="A45" s="1" t="s">
        <v>27</v>
      </c>
      <c r="B45" s="2"/>
      <c r="C45" s="2"/>
      <c r="D45" s="2"/>
      <c r="E45" s="2"/>
      <c r="F45" s="21"/>
      <c r="G45" s="2"/>
      <c r="H45" s="3"/>
      <c r="I45" s="2">
        <f>K88</f>
        <v>169250</v>
      </c>
      <c r="J45" s="2"/>
      <c r="K45" s="2"/>
      <c r="L45" s="2"/>
      <c r="M45" s="4">
        <f>SOFA!O51</f>
        <v>325324</v>
      </c>
    </row>
    <row r="46" spans="1:18" ht="6" customHeight="1" x14ac:dyDescent="0.3">
      <c r="A46" s="1"/>
      <c r="B46" s="1"/>
      <c r="C46" s="2"/>
      <c r="D46" s="2"/>
      <c r="E46" s="2"/>
      <c r="F46" s="2"/>
      <c r="G46" s="2"/>
      <c r="H46" s="3"/>
      <c r="I46" s="25"/>
      <c r="J46" s="2"/>
      <c r="K46" s="2"/>
      <c r="L46" s="2"/>
      <c r="M46" s="18"/>
    </row>
    <row r="47" spans="1:18" ht="6" customHeight="1" x14ac:dyDescent="0.3">
      <c r="A47" s="1"/>
      <c r="B47" s="1"/>
      <c r="C47" s="2"/>
      <c r="D47" s="2"/>
      <c r="E47" s="2"/>
      <c r="F47" s="3"/>
      <c r="G47" s="3"/>
      <c r="H47" s="2"/>
      <c r="I47" s="2"/>
      <c r="J47" s="2"/>
      <c r="K47" s="4"/>
      <c r="L47" s="4"/>
      <c r="M47" s="4"/>
    </row>
    <row r="48" spans="1:18" x14ac:dyDescent="0.3">
      <c r="A48" s="6" t="s">
        <v>28</v>
      </c>
      <c r="B48" s="1"/>
      <c r="C48" s="2"/>
      <c r="D48" s="2"/>
      <c r="E48" s="2"/>
      <c r="F48" s="3"/>
      <c r="G48" s="2"/>
      <c r="H48" s="2"/>
      <c r="I48" s="23">
        <f>SUM(I44:I45)</f>
        <v>509021</v>
      </c>
      <c r="J48" s="23"/>
      <c r="K48" s="26"/>
      <c r="L48" s="26"/>
      <c r="M48" s="24">
        <f>SUM(M44:M45)</f>
        <v>594289</v>
      </c>
      <c r="N48" s="57"/>
    </row>
    <row r="49" spans="1:17" ht="6" customHeight="1" thickBot="1" x14ac:dyDescent="0.35">
      <c r="A49" s="1"/>
      <c r="B49" s="2"/>
      <c r="C49" s="2"/>
      <c r="D49" s="2"/>
      <c r="E49" s="2"/>
      <c r="F49" s="2"/>
      <c r="G49" s="2"/>
      <c r="H49" s="2"/>
      <c r="I49" s="14"/>
      <c r="J49" s="10"/>
      <c r="K49" s="27"/>
      <c r="L49" s="27"/>
      <c r="M49" s="15"/>
    </row>
    <row r="50" spans="1:17" ht="15" thickTop="1" x14ac:dyDescent="0.3">
      <c r="A50" s="1"/>
      <c r="B50" s="2"/>
      <c r="C50" s="2"/>
      <c r="D50" s="2"/>
      <c r="E50" s="2"/>
      <c r="F50" s="2"/>
      <c r="G50" s="2"/>
      <c r="H50" s="2"/>
      <c r="I50" s="10"/>
      <c r="J50" s="10"/>
      <c r="K50" s="27"/>
      <c r="L50" s="27"/>
      <c r="M50" s="11"/>
    </row>
    <row r="51" spans="1:17" x14ac:dyDescent="0.3">
      <c r="A51" s="82" t="s">
        <v>73</v>
      </c>
      <c r="B51" s="82"/>
      <c r="C51" s="82"/>
      <c r="D51" s="82"/>
      <c r="E51" s="82"/>
      <c r="F51" s="82"/>
      <c r="G51" s="82"/>
      <c r="H51" s="82"/>
      <c r="I51" s="82"/>
      <c r="J51" s="29"/>
      <c r="K51" s="29"/>
      <c r="L51" s="29"/>
      <c r="M51" s="29"/>
    </row>
    <row r="52" spans="1:17" x14ac:dyDescent="0.3">
      <c r="A52" s="28"/>
      <c r="B52" s="29"/>
      <c r="C52" s="29"/>
      <c r="D52" s="29"/>
      <c r="E52" s="29"/>
      <c r="F52" s="29"/>
      <c r="G52" s="29"/>
      <c r="H52" s="29"/>
      <c r="I52" s="29"/>
      <c r="J52" s="29"/>
      <c r="K52" s="29"/>
      <c r="L52" s="29"/>
      <c r="M52" s="29"/>
    </row>
    <row r="53" spans="1:17" x14ac:dyDescent="0.3">
      <c r="A53" s="78" t="s">
        <v>83</v>
      </c>
      <c r="B53" s="78"/>
      <c r="C53" s="78"/>
      <c r="D53" s="78"/>
      <c r="E53" s="78"/>
      <c r="F53" s="78"/>
      <c r="G53" s="78"/>
      <c r="H53" s="78"/>
      <c r="I53" s="78"/>
      <c r="J53" s="78"/>
      <c r="K53" s="78"/>
      <c r="L53" s="11"/>
      <c r="M53" s="2"/>
    </row>
    <row r="54" spans="1:17" x14ac:dyDescent="0.3">
      <c r="A54" s="1"/>
      <c r="B54" s="2"/>
      <c r="C54" s="2"/>
      <c r="D54" s="2"/>
      <c r="E54" s="2"/>
      <c r="F54" s="2"/>
      <c r="G54" s="3"/>
      <c r="H54" s="10"/>
      <c r="I54" s="10"/>
      <c r="J54" s="10"/>
      <c r="K54" s="11"/>
      <c r="L54" s="11"/>
      <c r="M54" s="2"/>
    </row>
    <row r="55" spans="1:17" x14ac:dyDescent="0.3">
      <c r="A55" s="1"/>
      <c r="B55" s="2"/>
      <c r="C55" s="30"/>
      <c r="D55" s="30"/>
      <c r="E55" s="30"/>
      <c r="F55" s="2"/>
      <c r="G55" s="10"/>
      <c r="H55" s="10"/>
      <c r="I55" s="30"/>
      <c r="J55" s="30"/>
      <c r="K55" s="30"/>
      <c r="L55" s="11"/>
      <c r="M55" s="2"/>
    </row>
    <row r="56" spans="1:17" x14ac:dyDescent="0.3">
      <c r="A56" s="1"/>
      <c r="B56" s="2"/>
      <c r="C56" s="10" t="s">
        <v>74</v>
      </c>
      <c r="D56" s="10"/>
      <c r="E56" s="10"/>
      <c r="F56" s="2"/>
      <c r="G56" s="10"/>
      <c r="H56" s="31"/>
      <c r="I56" s="10" t="s">
        <v>74</v>
      </c>
      <c r="J56" s="10"/>
      <c r="K56" s="10"/>
      <c r="L56" s="32"/>
      <c r="M56" s="2"/>
    </row>
    <row r="57" spans="1:17" x14ac:dyDescent="0.3">
      <c r="A57" s="43"/>
      <c r="B57" s="2"/>
      <c r="C57" s="10"/>
      <c r="D57" s="10"/>
      <c r="E57" s="10"/>
      <c r="F57" s="2"/>
      <c r="G57" s="10"/>
      <c r="H57" s="31"/>
      <c r="I57" s="10"/>
      <c r="J57" s="10"/>
      <c r="K57" s="10"/>
      <c r="L57" s="32"/>
      <c r="M57" s="2"/>
    </row>
    <row r="58" spans="1:17" x14ac:dyDescent="0.3">
      <c r="A58" s="54"/>
      <c r="B58" s="2"/>
      <c r="C58" s="30"/>
      <c r="D58" s="30"/>
      <c r="E58" s="30"/>
      <c r="F58" s="2"/>
      <c r="G58" s="10"/>
      <c r="H58" s="31"/>
      <c r="I58" s="10"/>
      <c r="J58" s="10"/>
      <c r="K58" s="10"/>
      <c r="L58" s="32"/>
      <c r="M58" s="2"/>
    </row>
    <row r="59" spans="1:17" x14ac:dyDescent="0.3">
      <c r="A59" s="54"/>
      <c r="B59" s="2"/>
      <c r="C59" s="10" t="s">
        <v>75</v>
      </c>
      <c r="D59" s="10"/>
      <c r="E59" s="10"/>
      <c r="F59" s="2"/>
      <c r="G59" s="10"/>
      <c r="H59" s="31"/>
      <c r="I59" s="10"/>
      <c r="J59" s="10"/>
      <c r="K59" s="10"/>
      <c r="L59" s="32"/>
      <c r="M59" s="2"/>
    </row>
    <row r="60" spans="1:17" x14ac:dyDescent="0.3">
      <c r="A60" s="43"/>
      <c r="B60" s="2"/>
      <c r="C60" s="10"/>
      <c r="D60" s="10"/>
      <c r="E60" s="10"/>
      <c r="F60" s="2"/>
      <c r="G60" s="10"/>
      <c r="H60" s="31"/>
      <c r="I60" s="10"/>
      <c r="J60" s="10"/>
      <c r="K60" s="10"/>
      <c r="L60" s="32"/>
      <c r="M60" s="2"/>
    </row>
    <row r="61" spans="1:17" ht="17.399999999999999" x14ac:dyDescent="0.35">
      <c r="A61" s="70" t="s">
        <v>76</v>
      </c>
      <c r="B61" s="70"/>
      <c r="C61" s="70"/>
      <c r="D61" s="70"/>
      <c r="E61" s="70"/>
      <c r="F61" s="70"/>
      <c r="G61" s="70"/>
      <c r="H61" s="70"/>
      <c r="I61" s="70"/>
      <c r="J61" s="70"/>
      <c r="K61" s="70"/>
      <c r="L61" s="70"/>
      <c r="M61" s="70"/>
    </row>
    <row r="62" spans="1:17" ht="17.399999999999999" x14ac:dyDescent="0.35">
      <c r="A62" s="70" t="s">
        <v>68</v>
      </c>
      <c r="B62" s="70"/>
      <c r="C62" s="70"/>
      <c r="D62" s="70"/>
      <c r="E62" s="70"/>
      <c r="F62" s="70"/>
      <c r="G62" s="70"/>
      <c r="H62" s="70"/>
      <c r="I62" s="70"/>
      <c r="J62" s="70"/>
      <c r="K62" s="70"/>
      <c r="L62" s="70"/>
      <c r="M62" s="70"/>
    </row>
    <row r="63" spans="1:17" ht="17.399999999999999" x14ac:dyDescent="0.35">
      <c r="A63" s="70" t="s">
        <v>70</v>
      </c>
      <c r="B63" s="70"/>
      <c r="C63" s="70"/>
      <c r="D63" s="70"/>
      <c r="E63" s="70"/>
      <c r="F63" s="70"/>
      <c r="G63" s="70"/>
      <c r="H63" s="70"/>
      <c r="I63" s="70"/>
      <c r="J63" s="70"/>
      <c r="K63" s="70"/>
      <c r="L63" s="70"/>
      <c r="M63" s="70"/>
      <c r="N63" s="67"/>
      <c r="O63" s="67"/>
      <c r="P63" s="67"/>
      <c r="Q63" s="67"/>
    </row>
    <row r="64" spans="1:17" x14ac:dyDescent="0.3">
      <c r="A64" s="43"/>
      <c r="B64" s="2"/>
      <c r="C64" s="10"/>
      <c r="D64" s="10"/>
      <c r="E64" s="10"/>
      <c r="F64" s="2"/>
      <c r="G64" s="10"/>
      <c r="H64" s="31"/>
      <c r="I64" s="10"/>
      <c r="J64" s="10"/>
      <c r="K64" s="10"/>
      <c r="L64" s="32"/>
      <c r="M64" s="2"/>
    </row>
    <row r="65" spans="1:15" x14ac:dyDescent="0.3">
      <c r="A65" s="43"/>
      <c r="B65" s="2"/>
      <c r="C65" s="10"/>
      <c r="D65" s="10"/>
      <c r="E65" s="10"/>
      <c r="F65" s="2"/>
      <c r="G65" s="10"/>
      <c r="H65" s="31"/>
      <c r="I65" s="10"/>
      <c r="J65" s="10"/>
      <c r="K65" s="10"/>
      <c r="L65" s="32"/>
      <c r="M65" s="2"/>
    </row>
    <row r="66" spans="1:15" x14ac:dyDescent="0.3">
      <c r="A66" s="60"/>
      <c r="B66" s="2"/>
      <c r="C66" s="10"/>
      <c r="D66" s="10"/>
      <c r="E66" s="10"/>
      <c r="F66" s="2"/>
      <c r="G66" s="75" t="s">
        <v>64</v>
      </c>
      <c r="H66" s="75"/>
      <c r="I66" s="75"/>
      <c r="J66" s="10"/>
      <c r="K66" s="76" t="s">
        <v>65</v>
      </c>
      <c r="L66" s="32"/>
      <c r="M66" s="2"/>
    </row>
    <row r="67" spans="1:15" x14ac:dyDescent="0.3">
      <c r="A67" s="44"/>
      <c r="G67" s="69" t="s">
        <v>61</v>
      </c>
      <c r="H67" s="80" t="s">
        <v>80</v>
      </c>
      <c r="I67" s="80"/>
      <c r="J67" s="80"/>
      <c r="K67" s="76"/>
      <c r="L67" s="45"/>
      <c r="M67" s="45" t="s">
        <v>13</v>
      </c>
    </row>
    <row r="68" spans="1:15" x14ac:dyDescent="0.3">
      <c r="A68" s="44"/>
      <c r="G68" s="46" t="s">
        <v>4</v>
      </c>
      <c r="I68" s="46" t="s">
        <v>4</v>
      </c>
      <c r="J68" s="47"/>
      <c r="K68" s="46" t="s">
        <v>4</v>
      </c>
      <c r="L68" s="48"/>
      <c r="M68" s="46" t="s">
        <v>4</v>
      </c>
    </row>
    <row r="69" spans="1:15" x14ac:dyDescent="0.3">
      <c r="A69" s="44"/>
      <c r="G69" s="9"/>
      <c r="J69" s="47"/>
      <c r="K69" s="48"/>
      <c r="L69" s="48"/>
      <c r="M69" s="48"/>
    </row>
    <row r="70" spans="1:15" ht="30" customHeight="1" x14ac:dyDescent="0.3">
      <c r="A70" s="79" t="s">
        <v>77</v>
      </c>
      <c r="B70" s="79"/>
      <c r="C70" s="79"/>
      <c r="D70" s="79"/>
      <c r="E70" s="79"/>
      <c r="G70" s="48">
        <v>120000</v>
      </c>
      <c r="I70" s="48">
        <f>SOFA!M48</f>
        <v>7192</v>
      </c>
      <c r="J70" s="48"/>
      <c r="K70" s="48">
        <f>SOFA!O48</f>
        <v>207999</v>
      </c>
      <c r="L70" s="48"/>
      <c r="M70" s="50">
        <f>SUM(G70:K70)</f>
        <v>335191</v>
      </c>
    </row>
    <row r="71" spans="1:15" x14ac:dyDescent="0.3">
      <c r="A71" s="58"/>
      <c r="G71" s="48"/>
      <c r="I71" s="48"/>
      <c r="J71" s="48"/>
      <c r="K71" s="48"/>
      <c r="L71" s="48"/>
    </row>
    <row r="72" spans="1:15" x14ac:dyDescent="0.3">
      <c r="A72" s="58" t="s">
        <v>81</v>
      </c>
      <c r="G72" s="48">
        <v>0</v>
      </c>
      <c r="I72" s="48">
        <f>SOFA!M39</f>
        <v>1093</v>
      </c>
      <c r="J72" s="48"/>
      <c r="K72" s="48">
        <f>SOFA!O39</f>
        <v>117325</v>
      </c>
      <c r="L72" s="48"/>
      <c r="M72" s="50">
        <f>SUM(G72:K72)</f>
        <v>118418</v>
      </c>
    </row>
    <row r="73" spans="1:15" x14ac:dyDescent="0.3">
      <c r="A73" s="49"/>
      <c r="H73" s="46"/>
      <c r="L73" s="48"/>
      <c r="M73" s="48"/>
    </row>
    <row r="74" spans="1:15" x14ac:dyDescent="0.3">
      <c r="A74" s="49" t="s">
        <v>62</v>
      </c>
      <c r="G74" s="48">
        <v>150000</v>
      </c>
      <c r="I74" s="48">
        <v>0</v>
      </c>
      <c r="J74" s="48"/>
      <c r="K74" s="48">
        <v>0</v>
      </c>
      <c r="L74" s="48"/>
      <c r="M74" s="50">
        <f>SUM(G74:K74)</f>
        <v>150000</v>
      </c>
    </row>
    <row r="75" spans="1:15" x14ac:dyDescent="0.3">
      <c r="A75" s="56" t="s">
        <v>67</v>
      </c>
      <c r="G75" s="48">
        <v>-4000</v>
      </c>
      <c r="I75" s="48">
        <v>0</v>
      </c>
      <c r="J75" s="48"/>
      <c r="K75" s="48">
        <v>0</v>
      </c>
      <c r="L75" s="48"/>
      <c r="M75" s="50">
        <f>SUM(G75:K75)</f>
        <v>-4000</v>
      </c>
    </row>
    <row r="76" spans="1:15" x14ac:dyDescent="0.3">
      <c r="A76" s="56" t="s">
        <v>66</v>
      </c>
      <c r="G76" s="48">
        <v>0</v>
      </c>
      <c r="I76" s="48">
        <f>SOFA!M41</f>
        <v>-5320</v>
      </c>
      <c r="J76" s="48"/>
      <c r="K76" s="48">
        <v>0</v>
      </c>
      <c r="L76" s="48"/>
      <c r="M76" s="50">
        <f>SUM(G76:K76)</f>
        <v>-5320</v>
      </c>
    </row>
    <row r="77" spans="1:15" x14ac:dyDescent="0.3">
      <c r="A77" s="49"/>
      <c r="G77" s="51"/>
      <c r="I77" s="51"/>
      <c r="J77" s="47"/>
      <c r="K77" s="51"/>
      <c r="L77" s="48"/>
      <c r="M77" s="51"/>
    </row>
    <row r="78" spans="1:15" x14ac:dyDescent="0.3">
      <c r="A78" s="49"/>
      <c r="G78" s="9"/>
      <c r="I78" s="9"/>
      <c r="J78" s="47"/>
      <c r="K78" s="48"/>
      <c r="L78" s="48"/>
      <c r="M78" s="48"/>
    </row>
    <row r="79" spans="1:15" ht="30" customHeight="1" x14ac:dyDescent="0.3">
      <c r="A79" s="79" t="s">
        <v>78</v>
      </c>
      <c r="B79" s="79"/>
      <c r="C79" s="79"/>
      <c r="D79" s="79"/>
      <c r="E79" s="79"/>
      <c r="G79" s="50">
        <f>SUM(G70:G76)</f>
        <v>266000</v>
      </c>
      <c r="I79" s="50">
        <f>SUM(I70:I76)</f>
        <v>2965</v>
      </c>
      <c r="J79" s="47"/>
      <c r="K79" s="50">
        <f>SUM(K70:K76)</f>
        <v>325324</v>
      </c>
      <c r="L79" s="48"/>
      <c r="M79" s="50">
        <f>SUM(M70:M76)</f>
        <v>594289</v>
      </c>
      <c r="N79" s="57"/>
      <c r="O79" s="48"/>
    </row>
    <row r="80" spans="1:15" x14ac:dyDescent="0.3">
      <c r="A80" s="49"/>
      <c r="G80" s="9"/>
      <c r="I80" s="9"/>
      <c r="J80" s="47"/>
      <c r="K80" s="48"/>
      <c r="L80" s="48"/>
      <c r="M80" s="48"/>
    </row>
    <row r="81" spans="1:13" x14ac:dyDescent="0.3">
      <c r="A81" s="49" t="s">
        <v>63</v>
      </c>
      <c r="G81" s="48">
        <v>0</v>
      </c>
      <c r="I81" s="48">
        <f>SOFA!G39</f>
        <v>17765</v>
      </c>
      <c r="J81" s="48"/>
      <c r="K81" s="48">
        <f>SOFA!I39</f>
        <v>-156074</v>
      </c>
      <c r="L81" s="48"/>
      <c r="M81" s="50">
        <f>SUM(G81:K81)</f>
        <v>-138309</v>
      </c>
    </row>
    <row r="82" spans="1:13" x14ac:dyDescent="0.3">
      <c r="A82" s="49"/>
      <c r="G82" s="48"/>
      <c r="I82" s="48"/>
      <c r="J82" s="48"/>
      <c r="K82" s="48"/>
      <c r="L82" s="48"/>
      <c r="M82" s="48"/>
    </row>
    <row r="83" spans="1:13" x14ac:dyDescent="0.3">
      <c r="A83" s="49" t="s">
        <v>62</v>
      </c>
      <c r="G83" s="48">
        <v>59450</v>
      </c>
      <c r="H83" s="47"/>
      <c r="I83" s="48">
        <v>0</v>
      </c>
      <c r="J83" s="48"/>
      <c r="K83" s="48">
        <v>0</v>
      </c>
      <c r="L83" s="48"/>
      <c r="M83" s="50">
        <f>SUM(G83:K83)</f>
        <v>59450</v>
      </c>
    </row>
    <row r="84" spans="1:13" x14ac:dyDescent="0.3">
      <c r="A84" s="59" t="s">
        <v>82</v>
      </c>
      <c r="G84" s="48">
        <v>-5000</v>
      </c>
      <c r="H84" s="47"/>
      <c r="I84" s="48">
        <f>-G84</f>
        <v>5000</v>
      </c>
      <c r="J84" s="48"/>
      <c r="K84" s="48">
        <v>0</v>
      </c>
      <c r="L84" s="48"/>
      <c r="M84" s="50">
        <f>SUM(G84:K84)</f>
        <v>0</v>
      </c>
    </row>
    <row r="85" spans="1:13" x14ac:dyDescent="0.3">
      <c r="A85" s="56" t="s">
        <v>66</v>
      </c>
      <c r="G85" s="48">
        <v>0</v>
      </c>
      <c r="H85" s="47"/>
      <c r="I85" s="48">
        <f>SOFA!G41</f>
        <v>-6409</v>
      </c>
      <c r="J85" s="48"/>
      <c r="K85" s="48">
        <v>0</v>
      </c>
      <c r="L85" s="48"/>
      <c r="M85" s="50">
        <f>SUM(G85:K85)</f>
        <v>-6409</v>
      </c>
    </row>
    <row r="86" spans="1:13" x14ac:dyDescent="0.3">
      <c r="A86" s="49"/>
      <c r="G86" s="51"/>
      <c r="H86" s="47"/>
      <c r="I86" s="51"/>
      <c r="J86" s="47"/>
      <c r="K86" s="51"/>
      <c r="L86" s="48"/>
      <c r="M86" s="51"/>
    </row>
    <row r="87" spans="1:13" x14ac:dyDescent="0.3">
      <c r="A87" s="49"/>
      <c r="G87" s="9"/>
      <c r="H87" s="47"/>
      <c r="I87" s="9"/>
      <c r="J87" s="47"/>
      <c r="K87" s="48"/>
      <c r="L87" s="48"/>
      <c r="M87" s="48"/>
    </row>
    <row r="88" spans="1:13" x14ac:dyDescent="0.3">
      <c r="A88" s="81" t="s">
        <v>79</v>
      </c>
      <c r="B88" s="81"/>
      <c r="C88" s="81"/>
      <c r="D88" s="81"/>
      <c r="G88" s="50">
        <f>SUM(G79:G85)</f>
        <v>320450</v>
      </c>
      <c r="H88" s="47"/>
      <c r="I88" s="50">
        <f>SUM(I79:I85)</f>
        <v>19321</v>
      </c>
      <c r="J88" s="47"/>
      <c r="K88" s="50">
        <f>SUM(K79:K85)</f>
        <v>169250</v>
      </c>
      <c r="L88" s="48"/>
      <c r="M88" s="50">
        <f>SUM(M79:M85)</f>
        <v>509021</v>
      </c>
    </row>
    <row r="89" spans="1:13" ht="15" thickBot="1" x14ac:dyDescent="0.35">
      <c r="A89" s="49"/>
      <c r="G89" s="52"/>
      <c r="H89" s="47"/>
      <c r="I89" s="52"/>
      <c r="J89" s="48"/>
      <c r="K89" s="52"/>
      <c r="L89" s="48"/>
      <c r="M89" s="52"/>
    </row>
    <row r="90" spans="1:13" ht="15" thickTop="1" x14ac:dyDescent="0.3">
      <c r="A90" s="43"/>
      <c r="B90" s="2"/>
      <c r="C90" s="10"/>
      <c r="D90" s="10"/>
      <c r="E90" s="10"/>
      <c r="F90" s="2"/>
      <c r="G90" s="10"/>
      <c r="H90" s="31"/>
      <c r="I90" s="10"/>
      <c r="J90" s="10"/>
      <c r="K90" s="10"/>
      <c r="L90" s="32"/>
      <c r="M90" s="2"/>
    </row>
    <row r="91" spans="1:13" x14ac:dyDescent="0.3">
      <c r="A91" s="43"/>
      <c r="B91" s="2"/>
      <c r="C91" s="10"/>
      <c r="D91" s="10"/>
      <c r="E91" s="10"/>
      <c r="F91" s="2"/>
      <c r="G91" s="10"/>
      <c r="H91" s="31"/>
      <c r="I91" s="10"/>
      <c r="J91" s="10"/>
      <c r="K91" s="10"/>
      <c r="L91" s="32"/>
      <c r="M91" s="2"/>
    </row>
    <row r="92" spans="1:13" hidden="1" x14ac:dyDescent="0.3">
      <c r="A92" s="43"/>
      <c r="B92" s="2"/>
      <c r="C92" s="10"/>
      <c r="D92" s="10"/>
      <c r="E92" s="10"/>
      <c r="F92" s="2"/>
      <c r="G92" s="10"/>
      <c r="H92" s="31"/>
      <c r="I92" s="10"/>
      <c r="J92" s="10"/>
      <c r="K92" s="10"/>
      <c r="L92" s="32"/>
      <c r="M92" s="2"/>
    </row>
    <row r="93" spans="1:13" hidden="1" x14ac:dyDescent="0.3">
      <c r="A93" s="43"/>
      <c r="B93" s="2"/>
      <c r="C93" s="10"/>
      <c r="D93" s="10"/>
      <c r="E93" s="10"/>
      <c r="F93" s="2"/>
      <c r="G93" s="10"/>
      <c r="H93" s="31"/>
      <c r="I93" s="10"/>
      <c r="J93" s="10"/>
      <c r="K93" s="10"/>
      <c r="L93" s="32"/>
      <c r="M93" s="2"/>
    </row>
    <row r="94" spans="1:13" hidden="1" x14ac:dyDescent="0.3">
      <c r="A94" s="43"/>
      <c r="B94" s="2"/>
      <c r="C94" s="10"/>
      <c r="D94" s="10"/>
      <c r="E94" s="10"/>
      <c r="F94" s="2"/>
      <c r="G94" s="10"/>
      <c r="H94" s="31"/>
      <c r="J94" s="10"/>
      <c r="K94" s="10"/>
      <c r="L94" s="32"/>
      <c r="M94" s="2"/>
    </row>
    <row r="95" spans="1:13" ht="17.399999999999999" hidden="1" x14ac:dyDescent="0.35">
      <c r="A95" s="70" t="e">
        <f>name</f>
        <v>#REF!</v>
      </c>
      <c r="B95" s="70"/>
      <c r="C95" s="70"/>
      <c r="D95" s="70"/>
      <c r="E95" s="70"/>
      <c r="F95" s="70"/>
      <c r="G95" s="70"/>
      <c r="H95" s="70"/>
      <c r="I95" s="70"/>
      <c r="J95" s="70"/>
      <c r="K95" s="70"/>
      <c r="L95" s="70"/>
      <c r="M95" s="70"/>
    </row>
    <row r="96" spans="1:13" ht="17.399999999999999" hidden="1" x14ac:dyDescent="0.35">
      <c r="A96" s="40"/>
      <c r="B96" s="41"/>
      <c r="C96" s="41"/>
      <c r="D96" s="41"/>
      <c r="E96" s="41"/>
      <c r="F96" s="41"/>
      <c r="G96" s="41"/>
      <c r="H96" s="41"/>
      <c r="I96" s="41"/>
      <c r="J96" s="41"/>
      <c r="K96" s="42"/>
      <c r="L96" s="42"/>
      <c r="M96" s="42"/>
    </row>
    <row r="97" spans="1:13" ht="17.399999999999999" hidden="1" x14ac:dyDescent="0.35">
      <c r="A97" s="70" t="s">
        <v>29</v>
      </c>
      <c r="B97" s="70"/>
      <c r="C97" s="70"/>
      <c r="D97" s="70"/>
      <c r="E97" s="70"/>
      <c r="F97" s="70"/>
      <c r="G97" s="70"/>
      <c r="H97" s="70"/>
      <c r="I97" s="70"/>
      <c r="J97" s="70"/>
      <c r="K97" s="70"/>
      <c r="L97" s="70"/>
      <c r="M97" s="70"/>
    </row>
    <row r="98" spans="1:13" ht="17.399999999999999" hidden="1" x14ac:dyDescent="0.35">
      <c r="A98" s="70" t="e">
        <f>"for the "&amp;period&amp;" ending "&amp;ped</f>
        <v>#REF!</v>
      </c>
      <c r="B98" s="70"/>
      <c r="C98" s="70"/>
      <c r="D98" s="70"/>
      <c r="E98" s="70"/>
      <c r="F98" s="70"/>
      <c r="G98" s="70"/>
      <c r="H98" s="70"/>
      <c r="I98" s="70"/>
      <c r="J98" s="70"/>
      <c r="K98" s="70"/>
      <c r="L98" s="70"/>
      <c r="M98" s="70"/>
    </row>
    <row r="99" spans="1:13" hidden="1" x14ac:dyDescent="0.3">
      <c r="A99" s="2"/>
      <c r="B99" s="2"/>
      <c r="C99" s="10"/>
      <c r="D99" s="10"/>
      <c r="E99" s="10"/>
      <c r="F99" s="2"/>
      <c r="G99" s="11"/>
      <c r="H99" s="21"/>
      <c r="I99" s="10"/>
      <c r="J99" s="10"/>
      <c r="K99" s="2"/>
      <c r="L99" s="2"/>
      <c r="M99" s="4"/>
    </row>
    <row r="100" spans="1:13" hidden="1" x14ac:dyDescent="0.3">
      <c r="A100" s="2"/>
      <c r="B100" s="2"/>
      <c r="C100" s="10"/>
      <c r="D100" s="10"/>
      <c r="E100" s="10"/>
      <c r="F100" s="2"/>
      <c r="G100" s="11"/>
      <c r="H100" s="21"/>
      <c r="I100" s="10"/>
      <c r="J100" s="10"/>
      <c r="K100" s="2"/>
      <c r="L100" s="2"/>
      <c r="M100" s="4"/>
    </row>
    <row r="101" spans="1:13" hidden="1" x14ac:dyDescent="0.3">
      <c r="A101" s="2"/>
      <c r="B101" s="2"/>
      <c r="C101" s="10"/>
      <c r="D101" s="10"/>
      <c r="E101" s="10"/>
      <c r="F101" s="2"/>
      <c r="G101" s="11"/>
      <c r="H101" s="33" t="s">
        <v>3</v>
      </c>
      <c r="I101" s="3" t="e">
        <f>year</f>
        <v>#REF!</v>
      </c>
      <c r="J101" s="2"/>
      <c r="K101" s="8" t="e">
        <f>prior</f>
        <v>#REF!</v>
      </c>
      <c r="L101" s="2"/>
      <c r="M101" s="4"/>
    </row>
    <row r="102" spans="1:13" hidden="1" x14ac:dyDescent="0.3">
      <c r="A102" s="2"/>
      <c r="B102" s="2"/>
      <c r="C102" s="10"/>
      <c r="D102" s="10"/>
      <c r="E102" s="10"/>
      <c r="F102" s="2"/>
      <c r="G102" s="11"/>
      <c r="H102" s="21"/>
      <c r="I102" s="3" t="s">
        <v>4</v>
      </c>
      <c r="J102" s="2"/>
      <c r="K102" s="8" t="s">
        <v>4</v>
      </c>
      <c r="L102" s="2"/>
      <c r="M102" s="4"/>
    </row>
    <row r="103" spans="1:13" hidden="1" x14ac:dyDescent="0.3">
      <c r="A103" s="2"/>
      <c r="B103" s="2"/>
      <c r="C103" s="10"/>
      <c r="D103" s="10"/>
      <c r="E103" s="10"/>
      <c r="F103" s="2"/>
      <c r="G103" s="11"/>
      <c r="H103" s="21"/>
      <c r="I103" s="10"/>
      <c r="J103" s="10"/>
      <c r="K103" s="4"/>
      <c r="L103" s="2"/>
      <c r="M103" s="4"/>
    </row>
    <row r="104" spans="1:13" hidden="1" x14ac:dyDescent="0.3">
      <c r="A104" s="7" t="s">
        <v>46</v>
      </c>
      <c r="B104" s="2"/>
      <c r="C104" s="10"/>
      <c r="D104" s="10"/>
      <c r="E104" s="10"/>
      <c r="F104" s="2"/>
      <c r="G104" s="11"/>
      <c r="H104" s="21" t="e">
        <f>#REF!</f>
        <v>#REF!</v>
      </c>
      <c r="I104" s="23" t="e">
        <f>#REF!</f>
        <v>#REF!</v>
      </c>
      <c r="J104" s="23"/>
      <c r="K104" s="22" t="e">
        <f>#REF!</f>
        <v>#REF!</v>
      </c>
      <c r="L104" s="2"/>
      <c r="M104" s="4"/>
    </row>
    <row r="105" spans="1:13" hidden="1" x14ac:dyDescent="0.3">
      <c r="A105" s="2"/>
      <c r="B105" s="2"/>
      <c r="C105" s="10"/>
      <c r="D105" s="10"/>
      <c r="E105" s="10"/>
      <c r="F105" s="2"/>
      <c r="G105" s="11"/>
      <c r="H105" s="21"/>
      <c r="I105" s="17"/>
      <c r="J105" s="10"/>
      <c r="K105" s="18"/>
      <c r="L105" s="2"/>
      <c r="M105" s="4"/>
    </row>
    <row r="106" spans="1:13" hidden="1" x14ac:dyDescent="0.3">
      <c r="A106" s="2"/>
      <c r="B106" s="2"/>
      <c r="C106" s="10"/>
      <c r="D106" s="10"/>
      <c r="E106" s="10"/>
      <c r="F106" s="2"/>
      <c r="G106" s="11"/>
      <c r="H106" s="21"/>
      <c r="I106" s="10"/>
      <c r="J106" s="10"/>
      <c r="K106" s="4"/>
      <c r="L106" s="2"/>
      <c r="M106" s="4"/>
    </row>
    <row r="107" spans="1:13" hidden="1" x14ac:dyDescent="0.3">
      <c r="A107" s="4" t="s">
        <v>31</v>
      </c>
      <c r="B107" s="2"/>
      <c r="C107" s="10"/>
      <c r="D107" s="10"/>
      <c r="E107" s="10"/>
      <c r="F107" s="2"/>
      <c r="G107" s="11"/>
      <c r="H107" s="21"/>
      <c r="I107" s="10"/>
      <c r="J107" s="10"/>
      <c r="K107" s="4"/>
      <c r="L107" s="2"/>
      <c r="M107" s="4"/>
    </row>
    <row r="108" spans="1:13" hidden="1" x14ac:dyDescent="0.3">
      <c r="A108" s="2"/>
      <c r="B108" s="2"/>
      <c r="C108" s="10"/>
      <c r="D108" s="10"/>
      <c r="E108" s="10"/>
      <c r="F108" s="2"/>
      <c r="G108" s="11"/>
      <c r="H108" s="21"/>
      <c r="I108" s="10"/>
      <c r="J108" s="10"/>
      <c r="K108" s="4"/>
      <c r="L108" s="2"/>
      <c r="M108" s="4"/>
    </row>
    <row r="109" spans="1:13" hidden="1" x14ac:dyDescent="0.3">
      <c r="A109" s="2"/>
      <c r="B109" s="2" t="s">
        <v>48</v>
      </c>
      <c r="C109" s="10"/>
      <c r="D109" s="10"/>
      <c r="E109" s="10"/>
      <c r="F109" s="2"/>
      <c r="G109" s="11"/>
      <c r="H109" s="21"/>
      <c r="I109" s="10" t="e">
        <f>SOFA!K16</f>
        <v>#REF!</v>
      </c>
      <c r="J109" s="10"/>
      <c r="K109" s="4" t="e">
        <f>SOFA!Q16</f>
        <v>#REF!</v>
      </c>
      <c r="L109" s="2"/>
      <c r="M109" s="4"/>
    </row>
    <row r="110" spans="1:13" hidden="1" x14ac:dyDescent="0.3">
      <c r="A110" s="2"/>
      <c r="B110" s="2" t="s">
        <v>49</v>
      </c>
      <c r="C110" s="10"/>
      <c r="D110" s="10"/>
      <c r="E110" s="10"/>
      <c r="F110" s="2"/>
      <c r="G110" s="11"/>
      <c r="H110" s="21"/>
      <c r="I110" s="10">
        <v>0</v>
      </c>
      <c r="J110" s="10"/>
      <c r="K110" s="4">
        <v>0</v>
      </c>
      <c r="L110" s="2"/>
      <c r="M110" s="4"/>
    </row>
    <row r="111" spans="1:13" hidden="1" x14ac:dyDescent="0.3">
      <c r="A111" s="2"/>
      <c r="B111" s="2" t="s">
        <v>30</v>
      </c>
      <c r="C111" s="10"/>
      <c r="D111" s="10"/>
      <c r="E111" s="10"/>
      <c r="F111" s="2"/>
      <c r="G111" s="11"/>
      <c r="H111" s="21"/>
      <c r="I111" s="10" t="e">
        <f>-#REF!</f>
        <v>#REF!</v>
      </c>
      <c r="J111" s="10"/>
      <c r="K111" s="4">
        <v>0</v>
      </c>
      <c r="L111" s="2"/>
      <c r="M111" s="4"/>
    </row>
    <row r="112" spans="1:13" hidden="1" x14ac:dyDescent="0.3">
      <c r="A112" s="2"/>
      <c r="B112" s="2" t="s">
        <v>53</v>
      </c>
      <c r="C112" s="10"/>
      <c r="D112" s="10"/>
      <c r="E112" s="10"/>
      <c r="F112" s="2"/>
      <c r="G112" s="11"/>
      <c r="H112" s="21"/>
      <c r="I112" s="10">
        <v>0</v>
      </c>
      <c r="J112" s="10"/>
      <c r="K112" s="4">
        <v>0</v>
      </c>
      <c r="L112" s="2"/>
      <c r="M112" s="4"/>
    </row>
    <row r="113" spans="1:13" hidden="1" x14ac:dyDescent="0.3">
      <c r="A113" s="2"/>
      <c r="B113" s="2" t="s">
        <v>52</v>
      </c>
      <c r="C113" s="10"/>
      <c r="D113" s="10"/>
      <c r="E113" s="10"/>
      <c r="F113" s="2"/>
      <c r="G113" s="11"/>
      <c r="H113" s="21"/>
      <c r="I113" s="10">
        <v>0</v>
      </c>
      <c r="J113" s="10"/>
      <c r="K113" s="4">
        <v>0</v>
      </c>
      <c r="L113" s="2"/>
      <c r="M113" s="4"/>
    </row>
    <row r="114" spans="1:13" hidden="1" x14ac:dyDescent="0.3">
      <c r="A114" s="2"/>
      <c r="B114" s="2"/>
      <c r="C114" s="10"/>
      <c r="D114" s="10"/>
      <c r="E114" s="10"/>
      <c r="F114" s="2"/>
      <c r="G114" s="11"/>
      <c r="H114" s="21"/>
      <c r="I114" s="10"/>
      <c r="J114" s="10"/>
      <c r="K114" s="11"/>
      <c r="L114" s="2"/>
      <c r="M114" s="4"/>
    </row>
    <row r="115" spans="1:13" hidden="1" x14ac:dyDescent="0.3">
      <c r="A115" s="2"/>
      <c r="B115" s="2"/>
      <c r="C115" s="10"/>
      <c r="D115" s="10"/>
      <c r="E115" s="10"/>
      <c r="F115" s="2"/>
      <c r="G115" s="11"/>
      <c r="H115" s="21"/>
      <c r="I115" s="12"/>
      <c r="J115" s="10"/>
      <c r="K115" s="13"/>
      <c r="L115" s="2"/>
      <c r="M115" s="4"/>
    </row>
    <row r="116" spans="1:13" hidden="1" x14ac:dyDescent="0.3">
      <c r="A116" s="7" t="s">
        <v>47</v>
      </c>
      <c r="B116" s="2"/>
      <c r="C116" s="10"/>
      <c r="D116" s="10"/>
      <c r="E116" s="10"/>
      <c r="F116" s="2"/>
      <c r="G116" s="11"/>
      <c r="H116" s="21"/>
      <c r="I116" s="23" t="e">
        <f>SUM(I109:I111)</f>
        <v>#REF!</v>
      </c>
      <c r="J116" s="23"/>
      <c r="K116" s="24" t="e">
        <f>SUM(K109:K111)</f>
        <v>#REF!</v>
      </c>
      <c r="L116" s="2"/>
      <c r="M116" s="4"/>
    </row>
    <row r="117" spans="1:13" hidden="1" x14ac:dyDescent="0.3">
      <c r="A117" s="2"/>
      <c r="B117" s="2"/>
      <c r="C117" s="10"/>
      <c r="D117" s="10"/>
      <c r="E117" s="10"/>
      <c r="F117" s="2"/>
      <c r="G117" s="11"/>
      <c r="H117" s="21"/>
      <c r="I117" s="17"/>
      <c r="J117" s="10"/>
      <c r="K117" s="18"/>
      <c r="L117" s="2"/>
      <c r="M117" s="4"/>
    </row>
    <row r="118" spans="1:13" hidden="1" x14ac:dyDescent="0.3">
      <c r="A118" s="2"/>
      <c r="B118" s="2"/>
      <c r="C118" s="10"/>
      <c r="D118" s="10"/>
      <c r="E118" s="10"/>
      <c r="F118" s="2"/>
      <c r="G118" s="11"/>
      <c r="H118" s="21"/>
      <c r="I118" s="10"/>
      <c r="J118" s="10"/>
      <c r="K118" s="4"/>
      <c r="L118" s="2"/>
      <c r="M118" s="4"/>
    </row>
    <row r="119" spans="1:13" hidden="1" x14ac:dyDescent="0.3">
      <c r="A119" s="4" t="s">
        <v>32</v>
      </c>
      <c r="B119" s="2"/>
      <c r="C119" s="10"/>
      <c r="D119" s="10"/>
      <c r="E119" s="10"/>
      <c r="F119" s="2"/>
      <c r="G119" s="11"/>
      <c r="H119" s="21"/>
      <c r="I119" s="10"/>
      <c r="J119" s="10"/>
      <c r="K119" s="4"/>
      <c r="L119" s="2"/>
      <c r="M119" s="4"/>
    </row>
    <row r="120" spans="1:13" hidden="1" x14ac:dyDescent="0.3">
      <c r="A120" s="2"/>
      <c r="B120" s="2" t="s">
        <v>33</v>
      </c>
      <c r="C120" s="10"/>
      <c r="D120" s="10"/>
      <c r="E120" s="10"/>
      <c r="F120" s="2"/>
      <c r="G120" s="11"/>
      <c r="H120" s="21"/>
      <c r="I120" s="10" t="e">
        <f>-#REF!+#REF!</f>
        <v>#REF!</v>
      </c>
      <c r="J120" s="10"/>
      <c r="K120" s="4">
        <v>0</v>
      </c>
      <c r="L120" s="2"/>
      <c r="M120" s="4"/>
    </row>
    <row r="121" spans="1:13" hidden="1" x14ac:dyDescent="0.3">
      <c r="A121" s="2"/>
      <c r="B121" s="2" t="s">
        <v>50</v>
      </c>
      <c r="C121" s="10"/>
      <c r="D121" s="10"/>
      <c r="E121" s="10"/>
      <c r="F121" s="2"/>
      <c r="G121" s="11"/>
      <c r="H121" s="21"/>
      <c r="I121" s="10">
        <v>0</v>
      </c>
      <c r="J121" s="10"/>
      <c r="K121" s="4">
        <v>0</v>
      </c>
      <c r="L121" s="2"/>
      <c r="M121" s="4"/>
    </row>
    <row r="122" spans="1:13" hidden="1" x14ac:dyDescent="0.3">
      <c r="A122" s="2"/>
      <c r="B122" s="2"/>
      <c r="C122" s="10"/>
      <c r="D122" s="10"/>
      <c r="E122" s="10"/>
      <c r="F122" s="2"/>
      <c r="G122" s="11"/>
      <c r="H122" s="21"/>
      <c r="I122" s="10"/>
      <c r="J122" s="10"/>
      <c r="K122" s="11"/>
      <c r="L122" s="2"/>
      <c r="M122" s="4"/>
    </row>
    <row r="123" spans="1:13" hidden="1" x14ac:dyDescent="0.3">
      <c r="A123" s="2"/>
      <c r="B123" s="2"/>
      <c r="C123" s="10"/>
      <c r="D123" s="10"/>
      <c r="E123" s="10"/>
      <c r="F123" s="2"/>
      <c r="G123" s="11"/>
      <c r="H123" s="21"/>
      <c r="I123" s="12"/>
      <c r="J123" s="10"/>
      <c r="K123" s="13"/>
      <c r="L123" s="2"/>
      <c r="M123" s="4"/>
    </row>
    <row r="124" spans="1:13" hidden="1" x14ac:dyDescent="0.3">
      <c r="A124" s="7" t="s">
        <v>51</v>
      </c>
      <c r="B124" s="2"/>
      <c r="C124" s="10"/>
      <c r="D124" s="10"/>
      <c r="E124" s="10"/>
      <c r="F124" s="2"/>
      <c r="G124" s="11"/>
      <c r="H124" s="21"/>
      <c r="I124" s="23" t="e">
        <f>SUM(I120)</f>
        <v>#REF!</v>
      </c>
      <c r="J124" s="23"/>
      <c r="K124" s="24">
        <f>SUM(K120)</f>
        <v>0</v>
      </c>
      <c r="L124" s="2"/>
      <c r="M124" s="4"/>
    </row>
    <row r="125" spans="1:13" hidden="1" x14ac:dyDescent="0.3">
      <c r="A125" s="2"/>
      <c r="B125" s="2"/>
      <c r="C125" s="10"/>
      <c r="D125" s="10"/>
      <c r="E125" s="10"/>
      <c r="F125" s="2"/>
      <c r="G125" s="11"/>
      <c r="H125" s="21"/>
      <c r="I125" s="17"/>
      <c r="J125" s="10"/>
      <c r="K125" s="18"/>
      <c r="L125" s="2"/>
      <c r="M125" s="4"/>
    </row>
    <row r="126" spans="1:13" hidden="1" x14ac:dyDescent="0.3">
      <c r="A126" s="2"/>
      <c r="B126" s="2"/>
      <c r="C126" s="10"/>
      <c r="D126" s="10"/>
      <c r="E126" s="10"/>
      <c r="F126" s="2"/>
      <c r="G126" s="11"/>
      <c r="H126" s="21"/>
      <c r="I126" s="10"/>
      <c r="J126" s="10"/>
      <c r="K126" s="4"/>
      <c r="L126" s="2"/>
      <c r="M126" s="4"/>
    </row>
    <row r="127" spans="1:13" hidden="1" x14ac:dyDescent="0.3">
      <c r="A127" s="77" t="s">
        <v>34</v>
      </c>
      <c r="B127" s="77"/>
      <c r="C127" s="77"/>
      <c r="D127" s="77"/>
      <c r="E127" s="77"/>
      <c r="F127" s="77"/>
      <c r="G127" s="11"/>
      <c r="H127" s="21"/>
      <c r="I127" s="2"/>
      <c r="J127" s="2"/>
      <c r="K127" s="11"/>
      <c r="L127" s="2"/>
      <c r="M127" s="4"/>
    </row>
    <row r="128" spans="1:13" hidden="1" x14ac:dyDescent="0.3">
      <c r="A128" s="77"/>
      <c r="B128" s="77"/>
      <c r="C128" s="77"/>
      <c r="D128" s="77"/>
      <c r="E128" s="77"/>
      <c r="F128" s="77"/>
      <c r="G128" s="11"/>
      <c r="H128" s="21"/>
      <c r="I128" s="10" t="e">
        <f>I124+I116+I104</f>
        <v>#REF!</v>
      </c>
      <c r="J128" s="10"/>
      <c r="K128" s="11" t="e">
        <f>K124+K116+K104</f>
        <v>#REF!</v>
      </c>
      <c r="L128" s="2"/>
      <c r="M128" s="4"/>
    </row>
    <row r="129" spans="1:13" hidden="1" x14ac:dyDescent="0.3">
      <c r="A129" s="2"/>
      <c r="B129" s="2"/>
      <c r="C129" s="10"/>
      <c r="D129" s="10"/>
      <c r="E129" s="10"/>
      <c r="F129" s="2"/>
      <c r="G129" s="11"/>
      <c r="H129" s="21"/>
      <c r="I129" s="10"/>
      <c r="J129" s="10"/>
      <c r="K129" s="4"/>
      <c r="L129" s="2"/>
      <c r="M129" s="4"/>
    </row>
    <row r="130" spans="1:13" hidden="1" x14ac:dyDescent="0.3">
      <c r="A130" s="2" t="s">
        <v>35</v>
      </c>
      <c r="B130" s="2"/>
      <c r="C130" s="10"/>
      <c r="D130" s="10"/>
      <c r="E130" s="10"/>
      <c r="F130" s="2"/>
      <c r="G130" s="11"/>
      <c r="H130" s="21"/>
      <c r="I130" s="10">
        <f>K17</f>
        <v>226325</v>
      </c>
      <c r="J130" s="10"/>
      <c r="K130" s="4">
        <v>0</v>
      </c>
      <c r="L130" s="2"/>
      <c r="M130" s="4"/>
    </row>
    <row r="131" spans="1:13" hidden="1" x14ac:dyDescent="0.3">
      <c r="A131" s="2"/>
      <c r="B131" s="2"/>
      <c r="C131" s="10"/>
      <c r="D131" s="10"/>
      <c r="E131" s="10"/>
      <c r="F131" s="2"/>
      <c r="G131" s="11"/>
      <c r="H131" s="21"/>
      <c r="I131" s="10"/>
      <c r="J131" s="10"/>
      <c r="K131" s="11"/>
      <c r="L131" s="2"/>
      <c r="M131" s="4"/>
    </row>
    <row r="132" spans="1:13" hidden="1" x14ac:dyDescent="0.3">
      <c r="A132" s="2"/>
      <c r="B132" s="2"/>
      <c r="C132" s="10"/>
      <c r="D132" s="10"/>
      <c r="E132" s="10"/>
      <c r="F132" s="2"/>
      <c r="G132" s="11"/>
      <c r="H132" s="21"/>
      <c r="I132" s="12"/>
      <c r="J132" s="10"/>
      <c r="K132" s="13"/>
      <c r="L132" s="2"/>
      <c r="M132" s="4"/>
    </row>
    <row r="133" spans="1:13" hidden="1" x14ac:dyDescent="0.3">
      <c r="A133" s="7" t="s">
        <v>59</v>
      </c>
      <c r="B133" s="2"/>
      <c r="C133" s="10"/>
      <c r="D133" s="10"/>
      <c r="E133" s="10"/>
      <c r="F133" s="2"/>
      <c r="G133" s="11"/>
      <c r="H133" s="21"/>
      <c r="I133" s="23" t="e">
        <f>SUM(I128:I130)</f>
        <v>#REF!</v>
      </c>
      <c r="J133" s="23"/>
      <c r="K133" s="24" t="e">
        <f>SUM(K128:K130)</f>
        <v>#REF!</v>
      </c>
      <c r="L133" s="2"/>
      <c r="M133" s="4"/>
    </row>
    <row r="134" spans="1:13" ht="15" hidden="1" thickBot="1" x14ac:dyDescent="0.35">
      <c r="A134" s="2"/>
      <c r="B134" s="2"/>
      <c r="C134" s="10"/>
      <c r="D134" s="10"/>
      <c r="E134" s="10"/>
      <c r="F134" s="2"/>
      <c r="G134" s="11"/>
      <c r="H134" s="21"/>
      <c r="I134" s="14"/>
      <c r="J134" s="10"/>
      <c r="K134" s="15"/>
      <c r="L134" s="2"/>
      <c r="M134" s="4"/>
    </row>
    <row r="135" spans="1:13" ht="15" hidden="1" thickTop="1" x14ac:dyDescent="0.3">
      <c r="A135" s="2"/>
      <c r="B135" s="2"/>
      <c r="C135" s="10"/>
      <c r="D135" s="10"/>
      <c r="E135" s="10"/>
      <c r="F135" s="2"/>
      <c r="G135" s="11"/>
      <c r="H135" s="21"/>
      <c r="I135" s="10"/>
      <c r="J135" s="10"/>
      <c r="K135" s="11"/>
      <c r="L135" s="2"/>
      <c r="M135" s="4"/>
    </row>
    <row r="137" spans="1:13" x14ac:dyDescent="0.3">
      <c r="G137" s="48"/>
    </row>
  </sheetData>
  <mergeCells count="21">
    <mergeCell ref="A3:M3"/>
    <mergeCell ref="G6:I6"/>
    <mergeCell ref="K6:M6"/>
    <mergeCell ref="A2:M2"/>
    <mergeCell ref="K5:M5"/>
    <mergeCell ref="A1:M1"/>
    <mergeCell ref="G66:I66"/>
    <mergeCell ref="K66:K67"/>
    <mergeCell ref="A127:F128"/>
    <mergeCell ref="A53:K53"/>
    <mergeCell ref="A95:M95"/>
    <mergeCell ref="A97:M97"/>
    <mergeCell ref="A98:M98"/>
    <mergeCell ref="A61:M61"/>
    <mergeCell ref="A62:M62"/>
    <mergeCell ref="A63:M63"/>
    <mergeCell ref="A70:E70"/>
    <mergeCell ref="H67:J67"/>
    <mergeCell ref="A79:E79"/>
    <mergeCell ref="A88:D88"/>
    <mergeCell ref="A51:I51"/>
  </mergeCells>
  <conditionalFormatting sqref="A46:E46 G127:H127 A53 B99:M108 L127:M127 G128:M128 B129:M135 L53:M53 B114:M126 H46:M46 C109:M113 A52:M52 A51 J51:M51 A68:H69 A70 F70:H70 A95:M98 A80:H87 A89:H94 A88 E88:H88 A54:M60 J68:M70 A5:K5 J71:L72 A2:M4 A62:M62 A64:M65 A71:I78 A66:G67 L67:M67 J66:M66 F79:H79 J73:M94 A6:M44 A41:A45 C41:F45 I41:M45 A47:M50">
    <cfRule type="expression" dxfId="26" priority="47" stopIfTrue="1">
      <formula>_xlfn.ISFORMULA(INDIRECT("rc",FALSE))</formula>
    </cfRule>
  </conditionalFormatting>
  <conditionalFormatting sqref="A53 L53:M53 A52:M52 A51 J51:M51 A68:H69 A70 F70:H70 A95:M135 A80:H87 A89:H94 A88 E88:H88 A54:M60 J68:M70 A5:K5 J71:L72 A2:M4 A62:M62 A64:M65 A71:I78 A66:G67 L67:M67 J66:M66 F79:H79 J73:M94 A6:M44 A41:A45 C41:G45 I41:M45 A46:M50">
    <cfRule type="containsText" dxfId="25" priority="46" stopIfTrue="1" operator="containsText" text="xyz">
      <formula>NOT(ISERROR(SEARCH("xyz",A2)))</formula>
    </cfRule>
  </conditionalFormatting>
  <conditionalFormatting sqref="K127">
    <cfRule type="expression" dxfId="24" priority="45" stopIfTrue="1">
      <formula>_xlfn.ISFORMULA(INDIRECT("rc",FALSE))</formula>
    </cfRule>
  </conditionalFormatting>
  <conditionalFormatting sqref="H67">
    <cfRule type="expression" dxfId="23" priority="44" stopIfTrue="1">
      <formula>_xlfn.ISFORMULA(INDIRECT("rc",FALSE))</formula>
    </cfRule>
  </conditionalFormatting>
  <conditionalFormatting sqref="H67">
    <cfRule type="containsText" dxfId="22" priority="43" stopIfTrue="1" operator="containsText" text="xyz">
      <formula>NOT(ISERROR(SEARCH("xyz",H67)))</formula>
    </cfRule>
  </conditionalFormatting>
  <conditionalFormatting sqref="I70 I80:I87 I89:I93">
    <cfRule type="expression" dxfId="21" priority="42" stopIfTrue="1">
      <formula>_xlfn.ISFORMULA(INDIRECT("rc",FALSE))</formula>
    </cfRule>
  </conditionalFormatting>
  <conditionalFormatting sqref="I70 I80:I87 I89:I93">
    <cfRule type="containsText" dxfId="20" priority="41" stopIfTrue="1" operator="containsText" text="xyz">
      <formula>NOT(ISERROR(SEARCH("xyz",I70)))</formula>
    </cfRule>
  </conditionalFormatting>
  <conditionalFormatting sqref="I88">
    <cfRule type="expression" dxfId="19" priority="34" stopIfTrue="1">
      <formula>_xlfn.ISFORMULA(INDIRECT("rc",FALSE))</formula>
    </cfRule>
  </conditionalFormatting>
  <conditionalFormatting sqref="I88">
    <cfRule type="containsText" dxfId="18" priority="33" stopIfTrue="1" operator="containsText" text="xyz">
      <formula>NOT(ISERROR(SEARCH("xyz",I88)))</formula>
    </cfRule>
  </conditionalFormatting>
  <conditionalFormatting sqref="M72">
    <cfRule type="expression" dxfId="17" priority="14" stopIfTrue="1">
      <formula>_xlfn.ISFORMULA(INDIRECT("rc",FALSE))</formula>
    </cfRule>
  </conditionalFormatting>
  <conditionalFormatting sqref="M72">
    <cfRule type="containsText" dxfId="16" priority="13" stopIfTrue="1" operator="containsText" text="xyz">
      <formula>NOT(ISERROR(SEARCH("xyz",M72)))</formula>
    </cfRule>
  </conditionalFormatting>
  <conditionalFormatting sqref="A1">
    <cfRule type="expression" dxfId="15" priority="10" stopIfTrue="1">
      <formula>_xlfn.ISFORMULA(INDIRECT("rc",FALSE))</formula>
    </cfRule>
  </conditionalFormatting>
  <conditionalFormatting sqref="A1">
    <cfRule type="containsText" dxfId="14" priority="9" stopIfTrue="1" operator="containsText" text="xyz">
      <formula>NOT(ISERROR(SEARCH("xyz",A1)))</formula>
    </cfRule>
  </conditionalFormatting>
  <conditionalFormatting sqref="A61">
    <cfRule type="expression" dxfId="13" priority="8" stopIfTrue="1">
      <formula>_xlfn.ISFORMULA(INDIRECT("rc",FALSE))</formula>
    </cfRule>
  </conditionalFormatting>
  <conditionalFormatting sqref="A61">
    <cfRule type="containsText" dxfId="12" priority="7" stopIfTrue="1" operator="containsText" text="xyz">
      <formula>NOT(ISERROR(SEARCH("xyz",A61)))</formula>
    </cfRule>
  </conditionalFormatting>
  <conditionalFormatting sqref="A63">
    <cfRule type="expression" dxfId="11" priority="6" stopIfTrue="1">
      <formula>_xlfn.ISFORMULA(INDIRECT("rc",FALSE))</formula>
    </cfRule>
  </conditionalFormatting>
  <conditionalFormatting sqref="A63">
    <cfRule type="containsText" dxfId="10" priority="5" stopIfTrue="1" operator="containsText" text="xyz">
      <formula>NOT(ISERROR(SEARCH("xyz",A63)))</formula>
    </cfRule>
  </conditionalFormatting>
  <conditionalFormatting sqref="A79">
    <cfRule type="expression" dxfId="9" priority="4" stopIfTrue="1">
      <formula>_xlfn.ISFORMULA(INDIRECT("rc",FALSE))</formula>
    </cfRule>
  </conditionalFormatting>
  <conditionalFormatting sqref="A79">
    <cfRule type="containsText" dxfId="8" priority="3" stopIfTrue="1" operator="containsText" text="xyz">
      <formula>NOT(ISERROR(SEARCH("xyz",A79)))</formula>
    </cfRule>
  </conditionalFormatting>
  <conditionalFormatting sqref="I79">
    <cfRule type="expression" dxfId="7" priority="2" stopIfTrue="1">
      <formula>_xlfn.ISFORMULA(INDIRECT("rc",FALSE))</formula>
    </cfRule>
  </conditionalFormatting>
  <conditionalFormatting sqref="I79">
    <cfRule type="containsText" dxfId="6" priority="1" stopIfTrue="1" operator="containsText" text="xyz">
      <formula>NOT(ISERROR(SEARCH("xyz",I79)))</formula>
    </cfRule>
  </conditionalFormatting>
  <pageMargins left="0.51181102362204722" right="0.51181102362204722" top="0.39370078740157483" bottom="0.74803149606299213" header="0.31496062992125984" footer="0.31496062992125984"/>
  <pageSetup paperSize="9" firstPageNumber="10" orientation="portrait" blackAndWhite="1" useFirstPageNumber="1" verticalDpi="0" r:id="rId1"/>
  <headerFooter>
    <oddFooter>&amp;C&amp;P</oddFooter>
  </headerFooter>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DAA9F-02E1-432D-BD3A-C62FF30061AA}">
  <dimension ref="A1:M13"/>
  <sheetViews>
    <sheetView workbookViewId="0">
      <selection activeCell="A14" sqref="A14"/>
    </sheetView>
  </sheetViews>
  <sheetFormatPr defaultRowHeight="14.4" x14ac:dyDescent="0.3"/>
  <cols>
    <col min="1" max="1" width="88.88671875" style="87" customWidth="1"/>
    <col min="2" max="16384" width="8.88671875" style="5"/>
  </cols>
  <sheetData>
    <row r="1" spans="1:13" ht="17.399999999999999" x14ac:dyDescent="0.35">
      <c r="A1" s="61" t="s">
        <v>76</v>
      </c>
      <c r="B1" s="61"/>
      <c r="C1" s="61"/>
      <c r="D1" s="61"/>
      <c r="E1" s="61"/>
      <c r="F1" s="61"/>
      <c r="G1" s="61"/>
      <c r="H1" s="61"/>
      <c r="I1" s="61"/>
      <c r="J1" s="61"/>
      <c r="K1" s="61"/>
      <c r="L1" s="61"/>
      <c r="M1" s="61"/>
    </row>
    <row r="2" spans="1:13" ht="17.399999999999999" x14ac:dyDescent="0.35">
      <c r="A2" s="61" t="s">
        <v>92</v>
      </c>
      <c r="B2" s="61"/>
      <c r="C2" s="61"/>
      <c r="D2" s="61"/>
      <c r="E2" s="61"/>
      <c r="F2" s="61"/>
      <c r="G2" s="61"/>
      <c r="H2" s="61"/>
      <c r="I2" s="61"/>
      <c r="J2" s="61"/>
      <c r="K2" s="61"/>
      <c r="L2" s="61"/>
      <c r="M2" s="61"/>
    </row>
    <row r="3" spans="1:13" ht="17.399999999999999" x14ac:dyDescent="0.35">
      <c r="A3" s="61" t="s">
        <v>70</v>
      </c>
      <c r="B3" s="61"/>
      <c r="C3" s="61"/>
      <c r="D3" s="61"/>
      <c r="E3" s="61"/>
      <c r="F3" s="61"/>
      <c r="G3" s="61"/>
      <c r="H3" s="61"/>
      <c r="I3" s="61"/>
      <c r="J3" s="61"/>
      <c r="K3" s="61"/>
      <c r="L3" s="61"/>
      <c r="M3" s="61"/>
    </row>
    <row r="5" spans="1:13" x14ac:dyDescent="0.3">
      <c r="A5" s="86" t="s">
        <v>87</v>
      </c>
    </row>
    <row r="7" spans="1:13" ht="28.8" x14ac:dyDescent="0.3">
      <c r="A7" s="87" t="s">
        <v>88</v>
      </c>
    </row>
    <row r="9" spans="1:13" x14ac:dyDescent="0.3">
      <c r="A9" s="86" t="s">
        <v>89</v>
      </c>
    </row>
    <row r="11" spans="1:13" ht="57.6" x14ac:dyDescent="0.3">
      <c r="A11" s="87" t="s">
        <v>91</v>
      </c>
    </row>
    <row r="12" spans="1:13" ht="28.8" x14ac:dyDescent="0.3">
      <c r="A12" s="87" t="s">
        <v>90</v>
      </c>
    </row>
    <row r="13" spans="1:13" ht="28.8" x14ac:dyDescent="0.3">
      <c r="A13" s="87" t="s">
        <v>93</v>
      </c>
    </row>
  </sheetData>
  <conditionalFormatting sqref="A2:M2">
    <cfRule type="expression" dxfId="5" priority="6" stopIfTrue="1">
      <formula>_xlfn.ISFORMULA(INDIRECT("rc",FALSE))</formula>
    </cfRule>
  </conditionalFormatting>
  <conditionalFormatting sqref="A2:M2">
    <cfRule type="containsText" dxfId="4" priority="5" stopIfTrue="1" operator="containsText" text="xyz">
      <formula>NOT(ISERROR(SEARCH("xyz",A2)))</formula>
    </cfRule>
  </conditionalFormatting>
  <conditionalFormatting sqref="A1">
    <cfRule type="expression" dxfId="3" priority="4" stopIfTrue="1">
      <formula>_xlfn.ISFORMULA(INDIRECT("rc",FALSE))</formula>
    </cfRule>
  </conditionalFormatting>
  <conditionalFormatting sqref="A1">
    <cfRule type="containsText" dxfId="2" priority="3" stopIfTrue="1" operator="containsText" text="xyz">
      <formula>NOT(ISERROR(SEARCH("xyz",A1)))</formula>
    </cfRule>
  </conditionalFormatting>
  <conditionalFormatting sqref="A3">
    <cfRule type="expression" dxfId="1" priority="2" stopIfTrue="1">
      <formula>_xlfn.ISFORMULA(INDIRECT("rc",FALSE))</formula>
    </cfRule>
  </conditionalFormatting>
  <conditionalFormatting sqref="A3">
    <cfRule type="containsText" dxfId="0" priority="1" stopIfTrue="1" operator="containsText" text="xyz">
      <formula>NOT(ISERROR(SEARCH("xyz",A3)))</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58BAB3A71F824E87D8BC4B038681B4" ma:contentTypeVersion="18" ma:contentTypeDescription="Create a new document." ma:contentTypeScope="" ma:versionID="44936705074633a5f222573f6f31648b">
  <xsd:schema xmlns:xsd="http://www.w3.org/2001/XMLSchema" xmlns:xs="http://www.w3.org/2001/XMLSchema" xmlns:p="http://schemas.microsoft.com/office/2006/metadata/properties" xmlns:ns2="1440b3d6-3e45-44d9-81d1-0f55e8c7c173" xmlns:ns3="40206f26-20a6-4c62-ac2a-f6ca9445130a" targetNamespace="http://schemas.microsoft.com/office/2006/metadata/properties" ma:root="true" ma:fieldsID="8b857d16e7d211c4bd8ebb855449a573" ns2:_="" ns3:_="">
    <xsd:import namespace="1440b3d6-3e45-44d9-81d1-0f55e8c7c173"/>
    <xsd:import namespace="40206f26-20a6-4c62-ac2a-f6ca9445130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GenerationTime" minOccurs="0"/>
                <xsd:element ref="ns2:MediaServiceEventHashCode" minOccurs="0"/>
                <xsd:element ref="ns2:lcf76f155ced4ddcb4097134ff3c332f"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element ref="ns2: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40b3d6-3e45-44d9-81d1-0f55e8c7c1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be367370-a8e3-4535-9d64-2e1bbdde3ff0" ma:termSetId="09814cd3-568e-fe90-9814-8d621ff8fb84" ma:anchorId="fba54fb3-c3e1-fe81-a776-ca4b69148c4d" ma:open="true" ma:isKeyword="false">
      <xsd:complexType>
        <xsd:sequence>
          <xsd:element ref="pc:Terms" minOccurs="0" maxOccurs="1"/>
        </xsd:sequence>
      </xsd:complex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Date" ma:index="23" nillable="true" ma:displayName="Date" ma:format="DateOnly" ma:internalNam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0206f26-20a6-4c62-ac2a-f6ca9445130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4125d70-0293-41f5-8743-89876c3c478b}" ma:internalName="TaxCatchAll" ma:showField="CatchAllData" ma:web="40206f26-20a6-4c62-ac2a-f6ca9445130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0206f26-20a6-4c62-ac2a-f6ca9445130a" xsi:nil="true"/>
    <lcf76f155ced4ddcb4097134ff3c332f xmlns="1440b3d6-3e45-44d9-81d1-0f55e8c7c173">
      <Terms xmlns="http://schemas.microsoft.com/office/infopath/2007/PartnerControls"/>
    </lcf76f155ced4ddcb4097134ff3c332f>
    <Date xmlns="1440b3d6-3e45-44d9-81d1-0f55e8c7c173" xsi:nil="true"/>
  </documentManagement>
</p:properties>
</file>

<file path=customXml/itemProps1.xml><?xml version="1.0" encoding="utf-8"?>
<ds:datastoreItem xmlns:ds="http://schemas.openxmlformats.org/officeDocument/2006/customXml" ds:itemID="{79841E09-F8FF-4918-8912-33B1402E6B3F}"/>
</file>

<file path=customXml/itemProps2.xml><?xml version="1.0" encoding="utf-8"?>
<ds:datastoreItem xmlns:ds="http://schemas.openxmlformats.org/officeDocument/2006/customXml" ds:itemID="{C1EA002E-70C6-489A-8AF4-69EF64F0C51D}"/>
</file>

<file path=customXml/itemProps3.xml><?xml version="1.0" encoding="utf-8"?>
<ds:datastoreItem xmlns:ds="http://schemas.openxmlformats.org/officeDocument/2006/customXml" ds:itemID="{6EBB2304-3227-4A64-91DD-5E2060E03A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SOFA</vt:lpstr>
      <vt:lpstr>BS SOCIE</vt:lpstr>
      <vt:lpstr>Notes</vt:lpstr>
    </vt:vector>
  </TitlesOfParts>
  <Company>Slade &amp; Cooper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Patrick Morrello</cp:lastModifiedBy>
  <cp:lastPrinted>2022-04-02T12:29:57Z</cp:lastPrinted>
  <dcterms:created xsi:type="dcterms:W3CDTF">2004-03-12T14:08:49Z</dcterms:created>
  <dcterms:modified xsi:type="dcterms:W3CDTF">2022-04-02T12:36:35Z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0x0101008758BAB3A71F824E87D8BC4B038681B4</vt:lpwstr>
  </property>
  <property fmtid="{D5CDD505-2E9C-101B-9397-08002B2CF9AE}" pid="3" name="Order">
    <vt:r8>24600</vt:r8>
  </property>
  <property fmtid="{D5CDD505-2E9C-101B-9397-08002B2CF9AE}" pid="4" name="MediaServiceImageTags">
    <vt:lpwstr/>
  </property>
</Properties>
</file>